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loridalegislature-my.sharepoint.com/personal/ocain_steve_leg_state_fl_us/Documents/Documents/EDR/AFR Data/EDR County Revenues/"/>
    </mc:Choice>
  </mc:AlternateContent>
  <xr:revisionPtr revIDLastSave="214" documentId="11_DFFBB652EF30C2977C1BD1EB6E8159378D8F61C1" xr6:coauthVersionLast="47" xr6:coauthVersionMax="47" xr10:uidLastSave="{CCBCBAF6-CFDE-45EA-94A8-CEC2424620A2}"/>
  <bookViews>
    <workbookView xWindow="-120" yWindow="-120" windowWidth="29040" windowHeight="15720" tabRatio="786" xr2:uid="{00000000-000D-0000-FFFF-FFFF00000000}"/>
  </bookViews>
  <sheets>
    <sheet name="2024" sheetId="52" r:id="rId1"/>
    <sheet name="2023" sheetId="51" r:id="rId2"/>
    <sheet name="2022" sheetId="50" r:id="rId3"/>
    <sheet name="2021" sheetId="49" r:id="rId4"/>
    <sheet name="2020" sheetId="47" r:id="rId5"/>
    <sheet name="2019" sheetId="46" r:id="rId6"/>
    <sheet name="2018" sheetId="45" r:id="rId7"/>
    <sheet name="2017" sheetId="44" r:id="rId8"/>
    <sheet name="2016" sheetId="43" r:id="rId9"/>
    <sheet name="2015" sheetId="40" r:id="rId10"/>
    <sheet name="2014" sheetId="39" r:id="rId11"/>
    <sheet name="2013" sheetId="38" r:id="rId12"/>
    <sheet name="2012" sheetId="37" r:id="rId13"/>
    <sheet name="2011" sheetId="35" r:id="rId14"/>
    <sheet name="2010" sheetId="34" r:id="rId15"/>
    <sheet name="2009" sheetId="33" r:id="rId16"/>
    <sheet name="2008" sheetId="36" r:id="rId17"/>
    <sheet name="2007" sheetId="41" r:id="rId18"/>
    <sheet name="2006" sheetId="42" r:id="rId19"/>
  </sheets>
  <definedNames>
    <definedName name="_xlnm.Print_Area" localSheetId="18">'2006'!$A$1:$O$66</definedName>
    <definedName name="_xlnm.Print_Area" localSheetId="17">'2007'!$A$1:$O$63</definedName>
    <definedName name="_xlnm.Print_Area" localSheetId="16">'2008'!$A$1:$O$66</definedName>
    <definedName name="_xlnm.Print_Area" localSheetId="15">'2009'!$A$1:$O$65</definedName>
    <definedName name="_xlnm.Print_Area" localSheetId="14">'2010'!$A$1:$O$66</definedName>
    <definedName name="_xlnm.Print_Area" localSheetId="13">'2011'!$A$1:$O$68</definedName>
    <definedName name="_xlnm.Print_Area" localSheetId="12">'2012'!$A$1:$O$63</definedName>
    <definedName name="_xlnm.Print_Area" localSheetId="11">'2013'!$A$1:$O$67</definedName>
    <definedName name="_xlnm.Print_Area" localSheetId="10">'2014'!$A$1:$O$64</definedName>
    <definedName name="_xlnm.Print_Area" localSheetId="9">'2015'!$A$1:$O$65</definedName>
    <definedName name="_xlnm.Print_Area" localSheetId="8">'2016'!$A$1:$O$63</definedName>
    <definedName name="_xlnm.Print_Area" localSheetId="7">'2017'!$A$1:$O$62</definedName>
    <definedName name="_xlnm.Print_Area" localSheetId="6">'2018'!$A$1:$O$62</definedName>
    <definedName name="_xlnm.Print_Area" localSheetId="5">'2019'!$A$1:$O$57</definedName>
    <definedName name="_xlnm.Print_Area" localSheetId="4">'2020'!$A$1:$O$57</definedName>
    <definedName name="_xlnm.Print_Area" localSheetId="3">'2021'!$A$1:$Q$63</definedName>
    <definedName name="_xlnm.Print_Area" localSheetId="2">'2022'!$A$1:$Q$59</definedName>
    <definedName name="_xlnm.Print_Area" localSheetId="1">'2023'!$A$1:$Q$61</definedName>
    <definedName name="_xlnm.Print_Area" localSheetId="0">'2024'!$A$1:$Q$60</definedName>
    <definedName name="_xlnm.Print_Titles" localSheetId="18">'2006'!$1:$4</definedName>
    <definedName name="_xlnm.Print_Titles" localSheetId="17">'2007'!$1:$4</definedName>
    <definedName name="_xlnm.Print_Titles" localSheetId="16">'2008'!$1:$4</definedName>
    <definedName name="_xlnm.Print_Titles" localSheetId="15">'2009'!$1:$4</definedName>
    <definedName name="_xlnm.Print_Titles" localSheetId="14">'2010'!$1:$4</definedName>
    <definedName name="_xlnm.Print_Titles" localSheetId="13">'2011'!$1:$4</definedName>
    <definedName name="_xlnm.Print_Titles" localSheetId="12">'2012'!$1:$4</definedName>
    <definedName name="_xlnm.Print_Titles" localSheetId="11">'2013'!$1:$4</definedName>
    <definedName name="_xlnm.Print_Titles" localSheetId="10">'2014'!$1:$4</definedName>
    <definedName name="_xlnm.Print_Titles" localSheetId="9">'2015'!$1:$4</definedName>
    <definedName name="_xlnm.Print_Titles" localSheetId="8">'2016'!$1:$4</definedName>
    <definedName name="_xlnm.Print_Titles" localSheetId="7">'2017'!$1:$4</definedName>
    <definedName name="_xlnm.Print_Titles" localSheetId="6">'2018'!$1:$4</definedName>
    <definedName name="_xlnm.Print_Titles" localSheetId="5">'2019'!$1:$4</definedName>
    <definedName name="_xlnm.Print_Titles" localSheetId="4">'2020'!$1:$4</definedName>
    <definedName name="_xlnm.Print_Titles" localSheetId="3">'2021'!$1:$4</definedName>
    <definedName name="_xlnm.Print_Titles" localSheetId="2">'2022'!$1:$4</definedName>
    <definedName name="_xlnm.Print_Titles" localSheetId="1">'2023'!$1:$4</definedName>
    <definedName name="_xlnm.Print_Titles" localSheetId="0">'2024'!$1:$4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57" i="49" l="1"/>
  <c r="L52" i="49"/>
  <c r="L49" i="49"/>
  <c r="L38" i="49"/>
  <c r="L15" i="49"/>
  <c r="L11" i="49"/>
  <c r="L5" i="49"/>
  <c r="L59" i="49" s="1"/>
  <c r="N55" i="50"/>
  <c r="N51" i="50"/>
  <c r="N48" i="50"/>
  <c r="N38" i="50"/>
  <c r="N14" i="50"/>
  <c r="N10" i="50"/>
  <c r="N5" i="50"/>
  <c r="K51" i="50"/>
  <c r="K48" i="50"/>
  <c r="K38" i="50"/>
  <c r="K14" i="50"/>
  <c r="K10" i="50"/>
  <c r="K5" i="50"/>
  <c r="K55" i="50" s="1"/>
  <c r="L51" i="50"/>
  <c r="L48" i="50"/>
  <c r="L55" i="50" s="1"/>
  <c r="L38" i="50"/>
  <c r="L14" i="50"/>
  <c r="L10" i="50"/>
  <c r="L5" i="50"/>
  <c r="N55" i="51"/>
  <c r="N51" i="51"/>
  <c r="N47" i="51"/>
  <c r="N37" i="51"/>
  <c r="N15" i="51"/>
  <c r="N10" i="51"/>
  <c r="N5" i="51"/>
  <c r="N57" i="51" s="1"/>
  <c r="K55" i="51"/>
  <c r="K51" i="51"/>
  <c r="K47" i="51"/>
  <c r="K37" i="51"/>
  <c r="K15" i="51"/>
  <c r="K10" i="51"/>
  <c r="K5" i="51"/>
  <c r="K57" i="51" s="1"/>
  <c r="L55" i="51"/>
  <c r="L51" i="51"/>
  <c r="L47" i="51"/>
  <c r="L37" i="51"/>
  <c r="L15" i="51"/>
  <c r="L10" i="51"/>
  <c r="L57" i="51" s="1"/>
  <c r="L5" i="51"/>
  <c r="P55" i="52"/>
  <c r="Q55" i="52" s="1"/>
  <c r="P54" i="52"/>
  <c r="Q54" i="52" s="1"/>
  <c r="O53" i="52"/>
  <c r="N53" i="52"/>
  <c r="M53" i="52"/>
  <c r="L53" i="52"/>
  <c r="K53" i="52"/>
  <c r="J53" i="52"/>
  <c r="I53" i="52"/>
  <c r="H53" i="52"/>
  <c r="G53" i="52"/>
  <c r="F53" i="52"/>
  <c r="E53" i="52"/>
  <c r="D53" i="52"/>
  <c r="P52" i="52"/>
  <c r="Q52" i="52" s="1"/>
  <c r="P51" i="52"/>
  <c r="Q51" i="52" s="1"/>
  <c r="P50" i="52"/>
  <c r="Q50" i="52" s="1"/>
  <c r="P49" i="52"/>
  <c r="Q49" i="52" s="1"/>
  <c r="O48" i="52"/>
  <c r="N48" i="52"/>
  <c r="M48" i="52"/>
  <c r="L48" i="52"/>
  <c r="K48" i="52"/>
  <c r="J48" i="52"/>
  <c r="I48" i="52"/>
  <c r="H48" i="52"/>
  <c r="G48" i="52"/>
  <c r="F48" i="52"/>
  <c r="E48" i="52"/>
  <c r="D48" i="52"/>
  <c r="P47" i="52"/>
  <c r="Q47" i="52" s="1"/>
  <c r="P46" i="52"/>
  <c r="Q46" i="52" s="1"/>
  <c r="O45" i="52"/>
  <c r="N45" i="52"/>
  <c r="M45" i="52"/>
  <c r="L45" i="52"/>
  <c r="K45" i="52"/>
  <c r="J45" i="52"/>
  <c r="I45" i="52"/>
  <c r="H45" i="52"/>
  <c r="G45" i="52"/>
  <c r="F45" i="52"/>
  <c r="E45" i="52"/>
  <c r="D45" i="52"/>
  <c r="P44" i="52"/>
  <c r="Q44" i="52" s="1"/>
  <c r="P43" i="52"/>
  <c r="Q43" i="52" s="1"/>
  <c r="P42" i="52"/>
  <c r="Q42" i="52" s="1"/>
  <c r="P41" i="52"/>
  <c r="Q41" i="52" s="1"/>
  <c r="P40" i="52"/>
  <c r="Q40" i="52" s="1"/>
  <c r="P39" i="52"/>
  <c r="Q39" i="52" s="1"/>
  <c r="P38" i="52"/>
  <c r="Q38" i="52" s="1"/>
  <c r="P37" i="52"/>
  <c r="Q37" i="52" s="1"/>
  <c r="O36" i="52"/>
  <c r="N36" i="52"/>
  <c r="M36" i="52"/>
  <c r="L36" i="52"/>
  <c r="K36" i="52"/>
  <c r="J36" i="52"/>
  <c r="I36" i="52"/>
  <c r="H36" i="52"/>
  <c r="G36" i="52"/>
  <c r="F36" i="52"/>
  <c r="E36" i="52"/>
  <c r="D36" i="52"/>
  <c r="P35" i="52"/>
  <c r="Q35" i="52" s="1"/>
  <c r="P34" i="52"/>
  <c r="Q34" i="52" s="1"/>
  <c r="P33" i="52"/>
  <c r="Q33" i="52" s="1"/>
  <c r="P32" i="52"/>
  <c r="Q32" i="52" s="1"/>
  <c r="P31" i="52"/>
  <c r="Q31" i="52" s="1"/>
  <c r="P30" i="52"/>
  <c r="Q30" i="52" s="1"/>
  <c r="P29" i="52"/>
  <c r="Q29" i="52" s="1"/>
  <c r="P28" i="52"/>
  <c r="Q28" i="52" s="1"/>
  <c r="P27" i="52"/>
  <c r="Q27" i="52" s="1"/>
  <c r="P26" i="52"/>
  <c r="Q26" i="52" s="1"/>
  <c r="P25" i="52"/>
  <c r="Q25" i="52" s="1"/>
  <c r="P24" i="52"/>
  <c r="Q24" i="52" s="1"/>
  <c r="P23" i="52"/>
  <c r="Q23" i="52" s="1"/>
  <c r="P22" i="52"/>
  <c r="Q22" i="52" s="1"/>
  <c r="P21" i="52"/>
  <c r="Q21" i="52" s="1"/>
  <c r="P20" i="52"/>
  <c r="Q20" i="52" s="1"/>
  <c r="P19" i="52"/>
  <c r="Q19" i="52" s="1"/>
  <c r="P18" i="52"/>
  <c r="Q18" i="52" s="1"/>
  <c r="P17" i="52"/>
  <c r="Q17" i="52" s="1"/>
  <c r="P16" i="52"/>
  <c r="Q16" i="52" s="1"/>
  <c r="O15" i="52"/>
  <c r="N15" i="52"/>
  <c r="M15" i="52"/>
  <c r="L15" i="52"/>
  <c r="K15" i="52"/>
  <c r="J15" i="52"/>
  <c r="I15" i="52"/>
  <c r="H15" i="52"/>
  <c r="G15" i="52"/>
  <c r="F15" i="52"/>
  <c r="E15" i="52"/>
  <c r="D15" i="52"/>
  <c r="P14" i="52"/>
  <c r="Q14" i="52" s="1"/>
  <c r="P13" i="52"/>
  <c r="Q13" i="52" s="1"/>
  <c r="P12" i="52"/>
  <c r="Q12" i="52" s="1"/>
  <c r="O11" i="52"/>
  <c r="N11" i="52"/>
  <c r="M11" i="52"/>
  <c r="L11" i="52"/>
  <c r="K11" i="52"/>
  <c r="J11" i="52"/>
  <c r="I11" i="52"/>
  <c r="H11" i="52"/>
  <c r="G11" i="52"/>
  <c r="F11" i="52"/>
  <c r="E11" i="52"/>
  <c r="D11" i="52"/>
  <c r="P10" i="52"/>
  <c r="Q10" i="52" s="1"/>
  <c r="P9" i="52"/>
  <c r="Q9" i="52" s="1"/>
  <c r="P8" i="52"/>
  <c r="Q8" i="52" s="1"/>
  <c r="P7" i="52"/>
  <c r="Q7" i="52" s="1"/>
  <c r="P6" i="52"/>
  <c r="Q6" i="52" s="1"/>
  <c r="O5" i="52"/>
  <c r="N5" i="52"/>
  <c r="M5" i="52"/>
  <c r="L5" i="52"/>
  <c r="K5" i="52"/>
  <c r="J5" i="52"/>
  <c r="I5" i="52"/>
  <c r="H5" i="52"/>
  <c r="G5" i="52"/>
  <c r="F5" i="52"/>
  <c r="E5" i="52"/>
  <c r="D5" i="52"/>
  <c r="P56" i="51"/>
  <c r="Q56" i="51" s="1"/>
  <c r="O55" i="51"/>
  <c r="M55" i="51"/>
  <c r="J55" i="51"/>
  <c r="I55" i="51"/>
  <c r="H55" i="51"/>
  <c r="G55" i="51"/>
  <c r="F55" i="51"/>
  <c r="E55" i="51"/>
  <c r="D55" i="51"/>
  <c r="P54" i="51"/>
  <c r="Q54" i="51" s="1"/>
  <c r="P53" i="51"/>
  <c r="Q53" i="51" s="1"/>
  <c r="P52" i="51"/>
  <c r="Q52" i="51" s="1"/>
  <c r="O51" i="51"/>
  <c r="M51" i="51"/>
  <c r="J51" i="51"/>
  <c r="I51" i="51"/>
  <c r="H51" i="51"/>
  <c r="G51" i="51"/>
  <c r="F51" i="51"/>
  <c r="E51" i="51"/>
  <c r="D51" i="51"/>
  <c r="P50" i="51"/>
  <c r="Q50" i="51" s="1"/>
  <c r="P49" i="51"/>
  <c r="Q49" i="51" s="1"/>
  <c r="P48" i="51"/>
  <c r="Q48" i="51" s="1"/>
  <c r="O47" i="51"/>
  <c r="M47" i="51"/>
  <c r="J47" i="51"/>
  <c r="I47" i="51"/>
  <c r="H47" i="51"/>
  <c r="G47" i="51"/>
  <c r="F47" i="51"/>
  <c r="E47" i="51"/>
  <c r="D47" i="51"/>
  <c r="P46" i="51"/>
  <c r="Q46" i="51" s="1"/>
  <c r="P45" i="51"/>
  <c r="Q45" i="51" s="1"/>
  <c r="P44" i="51"/>
  <c r="Q44" i="51" s="1"/>
  <c r="P43" i="51"/>
  <c r="Q43" i="51" s="1"/>
  <c r="P42" i="51"/>
  <c r="Q42" i="51" s="1"/>
  <c r="P41" i="51"/>
  <c r="Q41" i="51" s="1"/>
  <c r="P40" i="51"/>
  <c r="Q40" i="51" s="1"/>
  <c r="P39" i="51"/>
  <c r="Q39" i="51" s="1"/>
  <c r="P38" i="51"/>
  <c r="Q38" i="51" s="1"/>
  <c r="O37" i="51"/>
  <c r="M37" i="51"/>
  <c r="J37" i="51"/>
  <c r="I37" i="51"/>
  <c r="H37" i="51"/>
  <c r="G37" i="51"/>
  <c r="F37" i="51"/>
  <c r="E37" i="51"/>
  <c r="D37" i="51"/>
  <c r="P36" i="51"/>
  <c r="Q36" i="51" s="1"/>
  <c r="P35" i="51"/>
  <c r="Q35" i="51" s="1"/>
  <c r="P34" i="51"/>
  <c r="Q34" i="51" s="1"/>
  <c r="P33" i="51"/>
  <c r="Q33" i="51" s="1"/>
  <c r="P32" i="51"/>
  <c r="Q32" i="51" s="1"/>
  <c r="P31" i="51"/>
  <c r="Q31" i="51" s="1"/>
  <c r="P30" i="51"/>
  <c r="Q30" i="51" s="1"/>
  <c r="P29" i="51"/>
  <c r="Q29" i="51" s="1"/>
  <c r="P28" i="51"/>
  <c r="Q28" i="51" s="1"/>
  <c r="P27" i="51"/>
  <c r="Q27" i="51" s="1"/>
  <c r="P26" i="51"/>
  <c r="Q26" i="51" s="1"/>
  <c r="P25" i="51"/>
  <c r="Q25" i="51" s="1"/>
  <c r="P24" i="51"/>
  <c r="Q24" i="51" s="1"/>
  <c r="P23" i="51"/>
  <c r="Q23" i="51" s="1"/>
  <c r="P22" i="51"/>
  <c r="Q22" i="51" s="1"/>
  <c r="P21" i="51"/>
  <c r="Q21" i="51" s="1"/>
  <c r="P20" i="51"/>
  <c r="Q20" i="51" s="1"/>
  <c r="P19" i="51"/>
  <c r="Q19" i="51" s="1"/>
  <c r="P18" i="51"/>
  <c r="Q18" i="51" s="1"/>
  <c r="P17" i="51"/>
  <c r="Q17" i="51" s="1"/>
  <c r="P16" i="51"/>
  <c r="Q16" i="51" s="1"/>
  <c r="O15" i="51"/>
  <c r="M15" i="51"/>
  <c r="J15" i="51"/>
  <c r="I15" i="51"/>
  <c r="H15" i="51"/>
  <c r="G15" i="51"/>
  <c r="F15" i="51"/>
  <c r="E15" i="51"/>
  <c r="D15" i="51"/>
  <c r="P14" i="51"/>
  <c r="Q14" i="51" s="1"/>
  <c r="P13" i="51"/>
  <c r="Q13" i="51" s="1"/>
  <c r="P12" i="51"/>
  <c r="Q12" i="51" s="1"/>
  <c r="P11" i="51"/>
  <c r="Q11" i="51" s="1"/>
  <c r="O10" i="51"/>
  <c r="M10" i="51"/>
  <c r="J10" i="51"/>
  <c r="I10" i="51"/>
  <c r="H10" i="51"/>
  <c r="G10" i="51"/>
  <c r="F10" i="51"/>
  <c r="E10" i="51"/>
  <c r="D10" i="51"/>
  <c r="P9" i="51"/>
  <c r="Q9" i="51" s="1"/>
  <c r="P8" i="51"/>
  <c r="Q8" i="51" s="1"/>
  <c r="P7" i="51"/>
  <c r="Q7" i="51" s="1"/>
  <c r="P6" i="51"/>
  <c r="Q6" i="51" s="1"/>
  <c r="O5" i="51"/>
  <c r="M5" i="51"/>
  <c r="J5" i="51"/>
  <c r="I5" i="51"/>
  <c r="H5" i="51"/>
  <c r="G5" i="51"/>
  <c r="F5" i="51"/>
  <c r="E5" i="51"/>
  <c r="D5" i="51"/>
  <c r="P5" i="52" l="1"/>
  <c r="Q5" i="52" s="1"/>
  <c r="P45" i="52"/>
  <c r="Q45" i="52" s="1"/>
  <c r="P53" i="52"/>
  <c r="Q53" i="52" s="1"/>
  <c r="P48" i="52"/>
  <c r="Q48" i="52" s="1"/>
  <c r="P36" i="52"/>
  <c r="Q36" i="52" s="1"/>
  <c r="N56" i="52"/>
  <c r="O56" i="52"/>
  <c r="P15" i="52"/>
  <c r="Q15" i="52" s="1"/>
  <c r="E56" i="52"/>
  <c r="D56" i="52"/>
  <c r="P11" i="52"/>
  <c r="Q11" i="52" s="1"/>
  <c r="K56" i="52"/>
  <c r="H56" i="52"/>
  <c r="F56" i="52"/>
  <c r="I56" i="52"/>
  <c r="J56" i="52"/>
  <c r="L56" i="52"/>
  <c r="G56" i="52"/>
  <c r="M56" i="52"/>
  <c r="P55" i="51"/>
  <c r="Q55" i="51" s="1"/>
  <c r="P47" i="51"/>
  <c r="Q47" i="51" s="1"/>
  <c r="P51" i="51"/>
  <c r="Q51" i="51" s="1"/>
  <c r="P37" i="51"/>
  <c r="Q37" i="51" s="1"/>
  <c r="I57" i="51"/>
  <c r="F57" i="51"/>
  <c r="E57" i="51"/>
  <c r="P15" i="51"/>
  <c r="Q15" i="51" s="1"/>
  <c r="H57" i="51"/>
  <c r="J57" i="51"/>
  <c r="P10" i="51"/>
  <c r="Q10" i="51" s="1"/>
  <c r="M57" i="51"/>
  <c r="O57" i="51"/>
  <c r="G57" i="51"/>
  <c r="P5" i="51"/>
  <c r="Q5" i="51" s="1"/>
  <c r="D57" i="51"/>
  <c r="P54" i="50"/>
  <c r="Q54" i="50" s="1"/>
  <c r="P53" i="50"/>
  <c r="Q53" i="50" s="1"/>
  <c r="P52" i="50"/>
  <c r="Q52" i="50" s="1"/>
  <c r="O51" i="50"/>
  <c r="M51" i="50"/>
  <c r="J51" i="50"/>
  <c r="I51" i="50"/>
  <c r="H51" i="50"/>
  <c r="G51" i="50"/>
  <c r="F51" i="50"/>
  <c r="E51" i="50"/>
  <c r="D51" i="50"/>
  <c r="P50" i="50"/>
  <c r="Q50" i="50" s="1"/>
  <c r="P49" i="50"/>
  <c r="Q49" i="50" s="1"/>
  <c r="O48" i="50"/>
  <c r="M48" i="50"/>
  <c r="J48" i="50"/>
  <c r="I48" i="50"/>
  <c r="H48" i="50"/>
  <c r="G48" i="50"/>
  <c r="F48" i="50"/>
  <c r="E48" i="50"/>
  <c r="D48" i="50"/>
  <c r="P47" i="50"/>
  <c r="Q47" i="50" s="1"/>
  <c r="P46" i="50"/>
  <c r="Q46" i="50" s="1"/>
  <c r="P45" i="50"/>
  <c r="Q45" i="50" s="1"/>
  <c r="P44" i="50"/>
  <c r="Q44" i="50" s="1"/>
  <c r="P43" i="50"/>
  <c r="Q43" i="50" s="1"/>
  <c r="P42" i="50"/>
  <c r="Q42" i="50" s="1"/>
  <c r="P41" i="50"/>
  <c r="Q41" i="50" s="1"/>
  <c r="P40" i="50"/>
  <c r="Q40" i="50" s="1"/>
  <c r="P39" i="50"/>
  <c r="Q39" i="50" s="1"/>
  <c r="O38" i="50"/>
  <c r="M38" i="50"/>
  <c r="J38" i="50"/>
  <c r="I38" i="50"/>
  <c r="H38" i="50"/>
  <c r="G38" i="50"/>
  <c r="F38" i="50"/>
  <c r="E38" i="50"/>
  <c r="D38" i="50"/>
  <c r="P37" i="50"/>
  <c r="Q37" i="50" s="1"/>
  <c r="P36" i="50"/>
  <c r="Q36" i="50" s="1"/>
  <c r="P35" i="50"/>
  <c r="Q35" i="50" s="1"/>
  <c r="P34" i="50"/>
  <c r="Q34" i="50" s="1"/>
  <c r="P33" i="50"/>
  <c r="Q33" i="50" s="1"/>
  <c r="P32" i="50"/>
  <c r="Q32" i="50" s="1"/>
  <c r="P31" i="50"/>
  <c r="Q31" i="50" s="1"/>
  <c r="P30" i="50"/>
  <c r="Q30" i="50" s="1"/>
  <c r="P29" i="50"/>
  <c r="Q29" i="50" s="1"/>
  <c r="P28" i="50"/>
  <c r="Q28" i="50" s="1"/>
  <c r="P27" i="50"/>
  <c r="Q27" i="50" s="1"/>
  <c r="P26" i="50"/>
  <c r="Q26" i="50" s="1"/>
  <c r="P25" i="50"/>
  <c r="Q25" i="50" s="1"/>
  <c r="P24" i="50"/>
  <c r="Q24" i="50" s="1"/>
  <c r="P23" i="50"/>
  <c r="Q23" i="50" s="1"/>
  <c r="P22" i="50"/>
  <c r="Q22" i="50" s="1"/>
  <c r="P21" i="50"/>
  <c r="Q21" i="50" s="1"/>
  <c r="P20" i="50"/>
  <c r="Q20" i="50" s="1"/>
  <c r="P19" i="50"/>
  <c r="Q19" i="50" s="1"/>
  <c r="P18" i="50"/>
  <c r="Q18" i="50" s="1"/>
  <c r="P17" i="50"/>
  <c r="Q17" i="50" s="1"/>
  <c r="P16" i="50"/>
  <c r="Q16" i="50" s="1"/>
  <c r="P15" i="50"/>
  <c r="Q15" i="50" s="1"/>
  <c r="O14" i="50"/>
  <c r="M14" i="50"/>
  <c r="J14" i="50"/>
  <c r="I14" i="50"/>
  <c r="H14" i="50"/>
  <c r="G14" i="50"/>
  <c r="F14" i="50"/>
  <c r="E14" i="50"/>
  <c r="D14" i="50"/>
  <c r="P13" i="50"/>
  <c r="Q13" i="50" s="1"/>
  <c r="P12" i="50"/>
  <c r="Q12" i="50" s="1"/>
  <c r="P11" i="50"/>
  <c r="Q11" i="50" s="1"/>
  <c r="O10" i="50"/>
  <c r="M10" i="50"/>
  <c r="J10" i="50"/>
  <c r="I10" i="50"/>
  <c r="H10" i="50"/>
  <c r="G10" i="50"/>
  <c r="F10" i="50"/>
  <c r="E10" i="50"/>
  <c r="D10" i="50"/>
  <c r="P9" i="50"/>
  <c r="Q9" i="50" s="1"/>
  <c r="P8" i="50"/>
  <c r="Q8" i="50" s="1"/>
  <c r="P7" i="50"/>
  <c r="Q7" i="50" s="1"/>
  <c r="P6" i="50"/>
  <c r="Q6" i="50" s="1"/>
  <c r="O5" i="50"/>
  <c r="M5" i="50"/>
  <c r="J5" i="50"/>
  <c r="I5" i="50"/>
  <c r="H5" i="50"/>
  <c r="G5" i="50"/>
  <c r="F5" i="50"/>
  <c r="E5" i="50"/>
  <c r="D5" i="50"/>
  <c r="O55" i="50" l="1"/>
  <c r="P56" i="52"/>
  <c r="Q56" i="52" s="1"/>
  <c r="P57" i="51"/>
  <c r="Q57" i="51" s="1"/>
  <c r="D55" i="50"/>
  <c r="E55" i="50"/>
  <c r="F55" i="50"/>
  <c r="J55" i="50"/>
  <c r="G55" i="50"/>
  <c r="H55" i="50"/>
  <c r="I55" i="50"/>
  <c r="M55" i="50"/>
  <c r="P51" i="50"/>
  <c r="Q51" i="50" s="1"/>
  <c r="P48" i="50"/>
  <c r="Q48" i="50" s="1"/>
  <c r="P38" i="50"/>
  <c r="Q38" i="50" s="1"/>
  <c r="P14" i="50"/>
  <c r="Q14" i="50" s="1"/>
  <c r="P10" i="50"/>
  <c r="Q10" i="50" s="1"/>
  <c r="P5" i="50"/>
  <c r="Q5" i="50" s="1"/>
  <c r="P58" i="49"/>
  <c r="Q58" i="49"/>
  <c r="O57" i="49"/>
  <c r="O59" i="49" s="1"/>
  <c r="N57" i="49"/>
  <c r="M57" i="49"/>
  <c r="K57" i="49"/>
  <c r="J57" i="49"/>
  <c r="I57" i="49"/>
  <c r="H57" i="49"/>
  <c r="G57" i="49"/>
  <c r="F57" i="49"/>
  <c r="E57" i="49"/>
  <c r="D57" i="49"/>
  <c r="P56" i="49"/>
  <c r="Q56" i="49" s="1"/>
  <c r="P55" i="49"/>
  <c r="Q55" i="49" s="1"/>
  <c r="P54" i="49"/>
  <c r="Q54" i="49" s="1"/>
  <c r="P53" i="49"/>
  <c r="Q53" i="49" s="1"/>
  <c r="O52" i="49"/>
  <c r="N52" i="49"/>
  <c r="M52" i="49"/>
  <c r="K52" i="49"/>
  <c r="J52" i="49"/>
  <c r="I52" i="49"/>
  <c r="I59" i="49" s="1"/>
  <c r="H52" i="49"/>
  <c r="G52" i="49"/>
  <c r="F52" i="49"/>
  <c r="E52" i="49"/>
  <c r="D52" i="49"/>
  <c r="P51" i="49"/>
  <c r="Q51" i="49" s="1"/>
  <c r="P50" i="49"/>
  <c r="Q50" i="49" s="1"/>
  <c r="O49" i="49"/>
  <c r="N49" i="49"/>
  <c r="M49" i="49"/>
  <c r="K49" i="49"/>
  <c r="J49" i="49"/>
  <c r="I49" i="49"/>
  <c r="H49" i="49"/>
  <c r="G49" i="49"/>
  <c r="F49" i="49"/>
  <c r="E49" i="49"/>
  <c r="D49" i="49"/>
  <c r="P48" i="49"/>
  <c r="Q48" i="49"/>
  <c r="P47" i="49"/>
  <c r="Q47" i="49" s="1"/>
  <c r="P46" i="49"/>
  <c r="Q46" i="49" s="1"/>
  <c r="P45" i="49"/>
  <c r="Q45" i="49" s="1"/>
  <c r="P44" i="49"/>
  <c r="Q44" i="49" s="1"/>
  <c r="P43" i="49"/>
  <c r="Q43" i="49" s="1"/>
  <c r="P42" i="49"/>
  <c r="Q42" i="49" s="1"/>
  <c r="P41" i="49"/>
  <c r="Q41" i="49" s="1"/>
  <c r="P40" i="49"/>
  <c r="Q40" i="49" s="1"/>
  <c r="P39" i="49"/>
  <c r="Q39" i="49" s="1"/>
  <c r="O38" i="49"/>
  <c r="N38" i="49"/>
  <c r="M38" i="49"/>
  <c r="K38" i="49"/>
  <c r="J38" i="49"/>
  <c r="I38" i="49"/>
  <c r="H38" i="49"/>
  <c r="G38" i="49"/>
  <c r="F38" i="49"/>
  <c r="E38" i="49"/>
  <c r="P38" i="49" s="1"/>
  <c r="Q38" i="49" s="1"/>
  <c r="D38" i="49"/>
  <c r="P37" i="49"/>
  <c r="Q37" i="49"/>
  <c r="P36" i="49"/>
  <c r="Q36" i="49" s="1"/>
  <c r="P35" i="49"/>
  <c r="Q35" i="49" s="1"/>
  <c r="P34" i="49"/>
  <c r="Q34" i="49" s="1"/>
  <c r="P33" i="49"/>
  <c r="Q33" i="49" s="1"/>
  <c r="P32" i="49"/>
  <c r="Q32" i="49"/>
  <c r="P31" i="49"/>
  <c r="Q31" i="49"/>
  <c r="P30" i="49"/>
  <c r="Q30" i="49" s="1"/>
  <c r="P29" i="49"/>
  <c r="Q29" i="49" s="1"/>
  <c r="P28" i="49"/>
  <c r="Q28" i="49" s="1"/>
  <c r="P27" i="49"/>
  <c r="Q27" i="49"/>
  <c r="P26" i="49"/>
  <c r="Q26" i="49" s="1"/>
  <c r="P25" i="49"/>
  <c r="Q25" i="49" s="1"/>
  <c r="P24" i="49"/>
  <c r="Q24" i="49" s="1"/>
  <c r="P23" i="49"/>
  <c r="Q23" i="49" s="1"/>
  <c r="P22" i="49"/>
  <c r="Q22" i="49" s="1"/>
  <c r="P21" i="49"/>
  <c r="Q21" i="49" s="1"/>
  <c r="P20" i="49"/>
  <c r="Q20" i="49"/>
  <c r="P19" i="49"/>
  <c r="Q19" i="49"/>
  <c r="P18" i="49"/>
  <c r="Q18" i="49" s="1"/>
  <c r="P17" i="49"/>
  <c r="Q17" i="49" s="1"/>
  <c r="P16" i="49"/>
  <c r="Q16" i="49" s="1"/>
  <c r="O15" i="49"/>
  <c r="N15" i="49"/>
  <c r="M15" i="49"/>
  <c r="K15" i="49"/>
  <c r="J15" i="49"/>
  <c r="I15" i="49"/>
  <c r="H15" i="49"/>
  <c r="G15" i="49"/>
  <c r="F15" i="49"/>
  <c r="E15" i="49"/>
  <c r="P15" i="49" s="1"/>
  <c r="Q15" i="49" s="1"/>
  <c r="D15" i="49"/>
  <c r="P14" i="49"/>
  <c r="Q14" i="49" s="1"/>
  <c r="P13" i="49"/>
  <c r="Q13" i="49" s="1"/>
  <c r="P12" i="49"/>
  <c r="Q12" i="49" s="1"/>
  <c r="O11" i="49"/>
  <c r="N11" i="49"/>
  <c r="M11" i="49"/>
  <c r="M59" i="49" s="1"/>
  <c r="K11" i="49"/>
  <c r="K59" i="49" s="1"/>
  <c r="J11" i="49"/>
  <c r="J59" i="49" s="1"/>
  <c r="I11" i="49"/>
  <c r="H11" i="49"/>
  <c r="G11" i="49"/>
  <c r="F11" i="49"/>
  <c r="E11" i="49"/>
  <c r="D11" i="49"/>
  <c r="P11" i="49" s="1"/>
  <c r="Q11" i="49" s="1"/>
  <c r="P10" i="49"/>
  <c r="Q10" i="49" s="1"/>
  <c r="P9" i="49"/>
  <c r="Q9" i="49" s="1"/>
  <c r="P8" i="49"/>
  <c r="Q8" i="49" s="1"/>
  <c r="P7" i="49"/>
  <c r="Q7" i="49" s="1"/>
  <c r="P6" i="49"/>
  <c r="Q6" i="49" s="1"/>
  <c r="O5" i="49"/>
  <c r="N5" i="49"/>
  <c r="N59" i="49" s="1"/>
  <c r="M5" i="49"/>
  <c r="K5" i="49"/>
  <c r="J5" i="49"/>
  <c r="I5" i="49"/>
  <c r="H5" i="49"/>
  <c r="H59" i="49" s="1"/>
  <c r="G5" i="49"/>
  <c r="F5" i="49"/>
  <c r="F59" i="49" s="1"/>
  <c r="E5" i="49"/>
  <c r="E59" i="49" s="1"/>
  <c r="D5" i="49"/>
  <c r="P5" i="49" s="1"/>
  <c r="Q5" i="49" s="1"/>
  <c r="N52" i="47"/>
  <c r="O52" i="47" s="1"/>
  <c r="M51" i="47"/>
  <c r="L51" i="47"/>
  <c r="K51" i="47"/>
  <c r="J51" i="47"/>
  <c r="I51" i="47"/>
  <c r="H51" i="47"/>
  <c r="G51" i="47"/>
  <c r="F51" i="47"/>
  <c r="E51" i="47"/>
  <c r="D51" i="47"/>
  <c r="N50" i="47"/>
  <c r="O50" i="47" s="1"/>
  <c r="N49" i="47"/>
  <c r="O49" i="47" s="1"/>
  <c r="N48" i="47"/>
  <c r="O48" i="47" s="1"/>
  <c r="M47" i="47"/>
  <c r="L47" i="47"/>
  <c r="K47" i="47"/>
  <c r="J47" i="47"/>
  <c r="I47" i="47"/>
  <c r="N47" i="47" s="1"/>
  <c r="O47" i="47" s="1"/>
  <c r="H47" i="47"/>
  <c r="G47" i="47"/>
  <c r="F47" i="47"/>
  <c r="E47" i="47"/>
  <c r="D47" i="47"/>
  <c r="N46" i="47"/>
  <c r="O46" i="47" s="1"/>
  <c r="M45" i="47"/>
  <c r="L45" i="47"/>
  <c r="K45" i="47"/>
  <c r="J45" i="47"/>
  <c r="I45" i="47"/>
  <c r="H45" i="47"/>
  <c r="G45" i="47"/>
  <c r="F45" i="47"/>
  <c r="E45" i="47"/>
  <c r="D45" i="47"/>
  <c r="N44" i="47"/>
  <c r="O44" i="47" s="1"/>
  <c r="N43" i="47"/>
  <c r="O43" i="47"/>
  <c r="N42" i="47"/>
  <c r="O42" i="47" s="1"/>
  <c r="N41" i="47"/>
  <c r="O41" i="47" s="1"/>
  <c r="N40" i="47"/>
  <c r="O40" i="47" s="1"/>
  <c r="N39" i="47"/>
  <c r="O39" i="47" s="1"/>
  <c r="N38" i="47"/>
  <c r="O38" i="47" s="1"/>
  <c r="N37" i="47"/>
  <c r="O37" i="47"/>
  <c r="N36" i="47"/>
  <c r="O36" i="47" s="1"/>
  <c r="N35" i="47"/>
  <c r="O35" i="47" s="1"/>
  <c r="N34" i="47"/>
  <c r="O34" i="47" s="1"/>
  <c r="M33" i="47"/>
  <c r="L33" i="47"/>
  <c r="K33" i="47"/>
  <c r="J33" i="47"/>
  <c r="I33" i="47"/>
  <c r="H33" i="47"/>
  <c r="G33" i="47"/>
  <c r="F33" i="47"/>
  <c r="E33" i="47"/>
  <c r="D33" i="47"/>
  <c r="N32" i="47"/>
  <c r="O32" i="47" s="1"/>
  <c r="N31" i="47"/>
  <c r="O31" i="47" s="1"/>
  <c r="N30" i="47"/>
  <c r="O30" i="47" s="1"/>
  <c r="N29" i="47"/>
  <c r="O29" i="47" s="1"/>
  <c r="N28" i="47"/>
  <c r="O28" i="47"/>
  <c r="N27" i="47"/>
  <c r="O27" i="47" s="1"/>
  <c r="N26" i="47"/>
  <c r="O26" i="47" s="1"/>
  <c r="N25" i="47"/>
  <c r="O25" i="47" s="1"/>
  <c r="N24" i="47"/>
  <c r="O24" i="47" s="1"/>
  <c r="N23" i="47"/>
  <c r="O23" i="47"/>
  <c r="N22" i="47"/>
  <c r="O22" i="47" s="1"/>
  <c r="N21" i="47"/>
  <c r="O21" i="47" s="1"/>
  <c r="N20" i="47"/>
  <c r="O20" i="47" s="1"/>
  <c r="N19" i="47"/>
  <c r="O19" i="47" s="1"/>
  <c r="N18" i="47"/>
  <c r="O18" i="47" s="1"/>
  <c r="N17" i="47"/>
  <c r="O17" i="47" s="1"/>
  <c r="N16" i="47"/>
  <c r="O16" i="47"/>
  <c r="N15" i="47"/>
  <c r="O15" i="47" s="1"/>
  <c r="M14" i="47"/>
  <c r="L14" i="47"/>
  <c r="K14" i="47"/>
  <c r="J14" i="47"/>
  <c r="I14" i="47"/>
  <c r="H14" i="47"/>
  <c r="G14" i="47"/>
  <c r="F14" i="47"/>
  <c r="E14" i="47"/>
  <c r="D14" i="47"/>
  <c r="N13" i="47"/>
  <c r="O13" i="47" s="1"/>
  <c r="N12" i="47"/>
  <c r="O12" i="47" s="1"/>
  <c r="M11" i="47"/>
  <c r="L11" i="47"/>
  <c r="K11" i="47"/>
  <c r="J11" i="47"/>
  <c r="I11" i="47"/>
  <c r="H11" i="47"/>
  <c r="G11" i="47"/>
  <c r="F11" i="47"/>
  <c r="E11" i="47"/>
  <c r="D11" i="47"/>
  <c r="N10" i="47"/>
  <c r="O10" i="47" s="1"/>
  <c r="N9" i="47"/>
  <c r="O9" i="47" s="1"/>
  <c r="N8" i="47"/>
  <c r="O8" i="47" s="1"/>
  <c r="N7" i="47"/>
  <c r="O7" i="47"/>
  <c r="N6" i="47"/>
  <c r="O6" i="47"/>
  <c r="M5" i="47"/>
  <c r="L5" i="47"/>
  <c r="K5" i="47"/>
  <c r="J5" i="47"/>
  <c r="J53" i="47" s="1"/>
  <c r="I5" i="47"/>
  <c r="H5" i="47"/>
  <c r="G5" i="47"/>
  <c r="F5" i="47"/>
  <c r="E5" i="47"/>
  <c r="D5" i="47"/>
  <c r="N52" i="46"/>
  <c r="O52" i="46" s="1"/>
  <c r="M51" i="46"/>
  <c r="L51" i="46"/>
  <c r="K51" i="46"/>
  <c r="J51" i="46"/>
  <c r="I51" i="46"/>
  <c r="H51" i="46"/>
  <c r="G51" i="46"/>
  <c r="F51" i="46"/>
  <c r="N51" i="46" s="1"/>
  <c r="O51" i="46" s="1"/>
  <c r="E51" i="46"/>
  <c r="D51" i="46"/>
  <c r="N50" i="46"/>
  <c r="O50" i="46"/>
  <c r="N49" i="46"/>
  <c r="O49" i="46" s="1"/>
  <c r="N48" i="46"/>
  <c r="O48" i="46" s="1"/>
  <c r="M47" i="46"/>
  <c r="L47" i="46"/>
  <c r="K47" i="46"/>
  <c r="J47" i="46"/>
  <c r="I47" i="46"/>
  <c r="H47" i="46"/>
  <c r="G47" i="46"/>
  <c r="F47" i="46"/>
  <c r="E47" i="46"/>
  <c r="D47" i="46"/>
  <c r="N46" i="46"/>
  <c r="O46" i="46" s="1"/>
  <c r="N45" i="46"/>
  <c r="O45" i="46" s="1"/>
  <c r="M44" i="46"/>
  <c r="L44" i="46"/>
  <c r="K44" i="46"/>
  <c r="J44" i="46"/>
  <c r="I44" i="46"/>
  <c r="H44" i="46"/>
  <c r="G44" i="46"/>
  <c r="G53" i="46" s="1"/>
  <c r="F44" i="46"/>
  <c r="E44" i="46"/>
  <c r="D44" i="46"/>
  <c r="N43" i="46"/>
  <c r="O43" i="46" s="1"/>
  <c r="N42" i="46"/>
  <c r="O42" i="46" s="1"/>
  <c r="N41" i="46"/>
  <c r="O41" i="46" s="1"/>
  <c r="N40" i="46"/>
  <c r="O40" i="46"/>
  <c r="N39" i="46"/>
  <c r="O39" i="46" s="1"/>
  <c r="N38" i="46"/>
  <c r="O38" i="46" s="1"/>
  <c r="N37" i="46"/>
  <c r="O37" i="46" s="1"/>
  <c r="N36" i="46"/>
  <c r="O36" i="46" s="1"/>
  <c r="N35" i="46"/>
  <c r="O35" i="46"/>
  <c r="N34" i="46"/>
  <c r="O34" i="46" s="1"/>
  <c r="N33" i="46"/>
  <c r="O33" i="46" s="1"/>
  <c r="M32" i="46"/>
  <c r="L32" i="46"/>
  <c r="K32" i="46"/>
  <c r="J32" i="46"/>
  <c r="I32" i="46"/>
  <c r="H32" i="46"/>
  <c r="G32" i="46"/>
  <c r="F32" i="46"/>
  <c r="F53" i="46" s="1"/>
  <c r="E32" i="46"/>
  <c r="D32" i="46"/>
  <c r="N31" i="46"/>
  <c r="O31" i="46" s="1"/>
  <c r="N30" i="46"/>
  <c r="O30" i="46" s="1"/>
  <c r="N29" i="46"/>
  <c r="O29" i="46" s="1"/>
  <c r="N28" i="46"/>
  <c r="O28" i="46" s="1"/>
  <c r="N27" i="46"/>
  <c r="O27" i="46"/>
  <c r="N26" i="46"/>
  <c r="O26" i="46" s="1"/>
  <c r="N25" i="46"/>
  <c r="O25" i="46" s="1"/>
  <c r="N24" i="46"/>
  <c r="O24" i="46" s="1"/>
  <c r="N23" i="46"/>
  <c r="O23" i="46" s="1"/>
  <c r="N22" i="46"/>
  <c r="O22" i="46" s="1"/>
  <c r="N21" i="46"/>
  <c r="O21" i="46" s="1"/>
  <c r="N20" i="46"/>
  <c r="O20" i="46" s="1"/>
  <c r="N19" i="46"/>
  <c r="O19" i="46" s="1"/>
  <c r="N18" i="46"/>
  <c r="O18" i="46" s="1"/>
  <c r="N17" i="46"/>
  <c r="O17" i="46" s="1"/>
  <c r="N16" i="46"/>
  <c r="O16" i="46" s="1"/>
  <c r="N15" i="46"/>
  <c r="O15" i="46" s="1"/>
  <c r="M14" i="46"/>
  <c r="L14" i="46"/>
  <c r="K14" i="46"/>
  <c r="J14" i="46"/>
  <c r="I14" i="46"/>
  <c r="H14" i="46"/>
  <c r="G14" i="46"/>
  <c r="F14" i="46"/>
  <c r="E14" i="46"/>
  <c r="N14" i="46" s="1"/>
  <c r="O14" i="46" s="1"/>
  <c r="D14" i="46"/>
  <c r="N13" i="46"/>
  <c r="O13" i="46" s="1"/>
  <c r="N12" i="46"/>
  <c r="O12" i="46" s="1"/>
  <c r="N11" i="46"/>
  <c r="O11" i="46" s="1"/>
  <c r="M10" i="46"/>
  <c r="L10" i="46"/>
  <c r="K10" i="46"/>
  <c r="J10" i="46"/>
  <c r="I10" i="46"/>
  <c r="H10" i="46"/>
  <c r="G10" i="46"/>
  <c r="F10" i="46"/>
  <c r="E10" i="46"/>
  <c r="D10" i="46"/>
  <c r="N9" i="46"/>
  <c r="O9" i="46" s="1"/>
  <c r="N8" i="46"/>
  <c r="O8" i="46" s="1"/>
  <c r="N7" i="46"/>
  <c r="O7" i="46" s="1"/>
  <c r="N6" i="46"/>
  <c r="O6" i="46" s="1"/>
  <c r="M5" i="46"/>
  <c r="L5" i="46"/>
  <c r="N5" i="46" s="1"/>
  <c r="O5" i="46" s="1"/>
  <c r="K5" i="46"/>
  <c r="K53" i="46" s="1"/>
  <c r="J5" i="46"/>
  <c r="I5" i="46"/>
  <c r="H5" i="46"/>
  <c r="G5" i="46"/>
  <c r="F5" i="46"/>
  <c r="E5" i="46"/>
  <c r="D5" i="46"/>
  <c r="N57" i="45"/>
  <c r="O57" i="45" s="1"/>
  <c r="M56" i="45"/>
  <c r="L56" i="45"/>
  <c r="K56" i="45"/>
  <c r="J56" i="45"/>
  <c r="I56" i="45"/>
  <c r="H56" i="45"/>
  <c r="G56" i="45"/>
  <c r="F56" i="45"/>
  <c r="E56" i="45"/>
  <c r="D56" i="45"/>
  <c r="N56" i="45" s="1"/>
  <c r="O56" i="45" s="1"/>
  <c r="N55" i="45"/>
  <c r="O55" i="45" s="1"/>
  <c r="N54" i="45"/>
  <c r="O54" i="45" s="1"/>
  <c r="N53" i="45"/>
  <c r="O53" i="45"/>
  <c r="M52" i="45"/>
  <c r="L52" i="45"/>
  <c r="K52" i="45"/>
  <c r="J52" i="45"/>
  <c r="I52" i="45"/>
  <c r="H52" i="45"/>
  <c r="G52" i="45"/>
  <c r="F52" i="45"/>
  <c r="E52" i="45"/>
  <c r="D52" i="45"/>
  <c r="N52" i="45" s="1"/>
  <c r="O52" i="45" s="1"/>
  <c r="N51" i="45"/>
  <c r="O51" i="45" s="1"/>
  <c r="N50" i="45"/>
  <c r="O50" i="45" s="1"/>
  <c r="N49" i="45"/>
  <c r="O49" i="45" s="1"/>
  <c r="M48" i="45"/>
  <c r="L48" i="45"/>
  <c r="K48" i="45"/>
  <c r="J48" i="45"/>
  <c r="I48" i="45"/>
  <c r="H48" i="45"/>
  <c r="G48" i="45"/>
  <c r="F48" i="45"/>
  <c r="E48" i="45"/>
  <c r="D48" i="45"/>
  <c r="N47" i="45"/>
  <c r="O47" i="45" s="1"/>
  <c r="N46" i="45"/>
  <c r="O46" i="45" s="1"/>
  <c r="N45" i="45"/>
  <c r="O45" i="45" s="1"/>
  <c r="N44" i="45"/>
  <c r="O44" i="45" s="1"/>
  <c r="N43" i="45"/>
  <c r="O43" i="45" s="1"/>
  <c r="N42" i="45"/>
  <c r="O42" i="45" s="1"/>
  <c r="N41" i="45"/>
  <c r="O41" i="45" s="1"/>
  <c r="N40" i="45"/>
  <c r="O40" i="45" s="1"/>
  <c r="N39" i="45"/>
  <c r="O39" i="45" s="1"/>
  <c r="M38" i="45"/>
  <c r="L38" i="45"/>
  <c r="K38" i="45"/>
  <c r="J38" i="45"/>
  <c r="I38" i="45"/>
  <c r="H38" i="45"/>
  <c r="G38" i="45"/>
  <c r="F38" i="45"/>
  <c r="E38" i="45"/>
  <c r="D38" i="45"/>
  <c r="N37" i="45"/>
  <c r="O37" i="45" s="1"/>
  <c r="N36" i="45"/>
  <c r="O36" i="45"/>
  <c r="N35" i="45"/>
  <c r="O35" i="45"/>
  <c r="N34" i="45"/>
  <c r="O34" i="45" s="1"/>
  <c r="N33" i="45"/>
  <c r="O33" i="45" s="1"/>
  <c r="N32" i="45"/>
  <c r="O32" i="45" s="1"/>
  <c r="N31" i="45"/>
  <c r="O31" i="45" s="1"/>
  <c r="N30" i="45"/>
  <c r="O30" i="45"/>
  <c r="N29" i="45"/>
  <c r="O29" i="45" s="1"/>
  <c r="N28" i="45"/>
  <c r="O28" i="45" s="1"/>
  <c r="N27" i="45"/>
  <c r="O27" i="45" s="1"/>
  <c r="N26" i="45"/>
  <c r="O26" i="45" s="1"/>
  <c r="N25" i="45"/>
  <c r="O25" i="45" s="1"/>
  <c r="N24" i="45"/>
  <c r="O24" i="45"/>
  <c r="N23" i="45"/>
  <c r="O23" i="45"/>
  <c r="N22" i="45"/>
  <c r="O22" i="45" s="1"/>
  <c r="N21" i="45"/>
  <c r="O21" i="45" s="1"/>
  <c r="N20" i="45"/>
  <c r="O20" i="45" s="1"/>
  <c r="N19" i="45"/>
  <c r="O19" i="45" s="1"/>
  <c r="N18" i="45"/>
  <c r="O18" i="45" s="1"/>
  <c r="N17" i="45"/>
  <c r="O17" i="45"/>
  <c r="M16" i="45"/>
  <c r="M58" i="45" s="1"/>
  <c r="L16" i="45"/>
  <c r="K16" i="45"/>
  <c r="K58" i="45" s="1"/>
  <c r="J16" i="45"/>
  <c r="I16" i="45"/>
  <c r="H16" i="45"/>
  <c r="G16" i="45"/>
  <c r="F16" i="45"/>
  <c r="E16" i="45"/>
  <c r="D16" i="45"/>
  <c r="N15" i="45"/>
  <c r="O15" i="45"/>
  <c r="N14" i="45"/>
  <c r="O14" i="45" s="1"/>
  <c r="N13" i="45"/>
  <c r="O13" i="45" s="1"/>
  <c r="M12" i="45"/>
  <c r="L12" i="45"/>
  <c r="L58" i="45" s="1"/>
  <c r="K12" i="45"/>
  <c r="J12" i="45"/>
  <c r="I12" i="45"/>
  <c r="H12" i="45"/>
  <c r="N12" i="45" s="1"/>
  <c r="O12" i="45" s="1"/>
  <c r="G12" i="45"/>
  <c r="F12" i="45"/>
  <c r="E12" i="45"/>
  <c r="D12" i="45"/>
  <c r="N11" i="45"/>
  <c r="O11" i="45" s="1"/>
  <c r="N10" i="45"/>
  <c r="O10" i="45" s="1"/>
  <c r="N9" i="45"/>
  <c r="O9" i="45" s="1"/>
  <c r="N8" i="45"/>
  <c r="O8" i="45" s="1"/>
  <c r="N7" i="45"/>
  <c r="O7" i="45" s="1"/>
  <c r="N6" i="45"/>
  <c r="O6" i="45" s="1"/>
  <c r="M5" i="45"/>
  <c r="L5" i="45"/>
  <c r="K5" i="45"/>
  <c r="J5" i="45"/>
  <c r="I5" i="45"/>
  <c r="H5" i="45"/>
  <c r="G5" i="45"/>
  <c r="F5" i="45"/>
  <c r="F58" i="45" s="1"/>
  <c r="E5" i="45"/>
  <c r="D5" i="45"/>
  <c r="N57" i="44"/>
  <c r="O57" i="44" s="1"/>
  <c r="M56" i="44"/>
  <c r="L56" i="44"/>
  <c r="K56" i="44"/>
  <c r="J56" i="44"/>
  <c r="I56" i="44"/>
  <c r="H56" i="44"/>
  <c r="G56" i="44"/>
  <c r="F56" i="44"/>
  <c r="E56" i="44"/>
  <c r="D56" i="44"/>
  <c r="N55" i="44"/>
  <c r="O55" i="44" s="1"/>
  <c r="N54" i="44"/>
  <c r="O54" i="44" s="1"/>
  <c r="N53" i="44"/>
  <c r="O53" i="44" s="1"/>
  <c r="M52" i="44"/>
  <c r="L52" i="44"/>
  <c r="K52" i="44"/>
  <c r="J52" i="44"/>
  <c r="I52" i="44"/>
  <c r="H52" i="44"/>
  <c r="N52" i="44" s="1"/>
  <c r="O52" i="44" s="1"/>
  <c r="G52" i="44"/>
  <c r="F52" i="44"/>
  <c r="E52" i="44"/>
  <c r="D52" i="44"/>
  <c r="N51" i="44"/>
  <c r="O51" i="44" s="1"/>
  <c r="N50" i="44"/>
  <c r="O50" i="44" s="1"/>
  <c r="M49" i="44"/>
  <c r="L49" i="44"/>
  <c r="K49" i="44"/>
  <c r="J49" i="44"/>
  <c r="I49" i="44"/>
  <c r="H49" i="44"/>
  <c r="G49" i="44"/>
  <c r="F49" i="44"/>
  <c r="E49" i="44"/>
  <c r="D49" i="44"/>
  <c r="N48" i="44"/>
  <c r="O48" i="44" s="1"/>
  <c r="N47" i="44"/>
  <c r="O47" i="44" s="1"/>
  <c r="N46" i="44"/>
  <c r="O46" i="44" s="1"/>
  <c r="N45" i="44"/>
  <c r="O45" i="44" s="1"/>
  <c r="N44" i="44"/>
  <c r="O44" i="44" s="1"/>
  <c r="N43" i="44"/>
  <c r="O43" i="44" s="1"/>
  <c r="N42" i="44"/>
  <c r="O42" i="44" s="1"/>
  <c r="N41" i="44"/>
  <c r="O41" i="44" s="1"/>
  <c r="N40" i="44"/>
  <c r="O40" i="44" s="1"/>
  <c r="N39" i="44"/>
  <c r="O39" i="44" s="1"/>
  <c r="N38" i="44"/>
  <c r="O38" i="44" s="1"/>
  <c r="N37" i="44"/>
  <c r="O37" i="44" s="1"/>
  <c r="M36" i="44"/>
  <c r="L36" i="44"/>
  <c r="K36" i="44"/>
  <c r="J36" i="44"/>
  <c r="I36" i="44"/>
  <c r="H36" i="44"/>
  <c r="G36" i="44"/>
  <c r="G58" i="44" s="1"/>
  <c r="F36" i="44"/>
  <c r="F58" i="44" s="1"/>
  <c r="E36" i="44"/>
  <c r="D36" i="44"/>
  <c r="N35" i="44"/>
  <c r="O35" i="44" s="1"/>
  <c r="N34" i="44"/>
  <c r="O34" i="44" s="1"/>
  <c r="N33" i="44"/>
  <c r="O33" i="44" s="1"/>
  <c r="N32" i="44"/>
  <c r="O32" i="44"/>
  <c r="N31" i="44"/>
  <c r="O31" i="44" s="1"/>
  <c r="N30" i="44"/>
  <c r="O30" i="44" s="1"/>
  <c r="N29" i="44"/>
  <c r="O29" i="44" s="1"/>
  <c r="N28" i="44"/>
  <c r="O28" i="44" s="1"/>
  <c r="N27" i="44"/>
  <c r="O27" i="44" s="1"/>
  <c r="N26" i="44"/>
  <c r="O26" i="44" s="1"/>
  <c r="N25" i="44"/>
  <c r="O25" i="44" s="1"/>
  <c r="N24" i="44"/>
  <c r="O24" i="44" s="1"/>
  <c r="N23" i="44"/>
  <c r="O23" i="44" s="1"/>
  <c r="N22" i="44"/>
  <c r="O22" i="44" s="1"/>
  <c r="N21" i="44"/>
  <c r="O21" i="44" s="1"/>
  <c r="N20" i="44"/>
  <c r="O20" i="44"/>
  <c r="N19" i="44"/>
  <c r="O19" i="44" s="1"/>
  <c r="N18" i="44"/>
  <c r="O18" i="44" s="1"/>
  <c r="N17" i="44"/>
  <c r="O17" i="44" s="1"/>
  <c r="N16" i="44"/>
  <c r="O16" i="44" s="1"/>
  <c r="M15" i="44"/>
  <c r="L15" i="44"/>
  <c r="K15" i="44"/>
  <c r="J15" i="44"/>
  <c r="I15" i="44"/>
  <c r="H15" i="44"/>
  <c r="G15" i="44"/>
  <c r="F15" i="44"/>
  <c r="E15" i="44"/>
  <c r="D15" i="44"/>
  <c r="N14" i="44"/>
  <c r="O14" i="44" s="1"/>
  <c r="N13" i="44"/>
  <c r="O13" i="44" s="1"/>
  <c r="M12" i="44"/>
  <c r="L12" i="44"/>
  <c r="K12" i="44"/>
  <c r="J12" i="44"/>
  <c r="J58" i="44" s="1"/>
  <c r="I12" i="44"/>
  <c r="H12" i="44"/>
  <c r="G12" i="44"/>
  <c r="F12" i="44"/>
  <c r="E12" i="44"/>
  <c r="D12" i="44"/>
  <c r="N11" i="44"/>
  <c r="O11" i="44"/>
  <c r="N10" i="44"/>
  <c r="O10" i="44" s="1"/>
  <c r="N9" i="44"/>
  <c r="O9" i="44" s="1"/>
  <c r="N8" i="44"/>
  <c r="O8" i="44" s="1"/>
  <c r="N7" i="44"/>
  <c r="O7" i="44" s="1"/>
  <c r="N6" i="44"/>
  <c r="O6" i="44" s="1"/>
  <c r="M5" i="44"/>
  <c r="L5" i="44"/>
  <c r="K5" i="44"/>
  <c r="J5" i="44"/>
  <c r="I5" i="44"/>
  <c r="H5" i="44"/>
  <c r="G5" i="44"/>
  <c r="F5" i="44"/>
  <c r="E5" i="44"/>
  <c r="D5" i="44"/>
  <c r="N58" i="43"/>
  <c r="O58" i="43" s="1"/>
  <c r="N57" i="43"/>
  <c r="O57" i="43"/>
  <c r="M56" i="43"/>
  <c r="L56" i="43"/>
  <c r="K56" i="43"/>
  <c r="J56" i="43"/>
  <c r="I56" i="43"/>
  <c r="H56" i="43"/>
  <c r="G56" i="43"/>
  <c r="F56" i="43"/>
  <c r="E56" i="43"/>
  <c r="D56" i="43"/>
  <c r="N55" i="43"/>
  <c r="O55" i="43"/>
  <c r="N54" i="43"/>
  <c r="O54" i="43" s="1"/>
  <c r="N53" i="43"/>
  <c r="O53" i="43" s="1"/>
  <c r="M52" i="43"/>
  <c r="L52" i="43"/>
  <c r="K52" i="43"/>
  <c r="J52" i="43"/>
  <c r="I52" i="43"/>
  <c r="H52" i="43"/>
  <c r="G52" i="43"/>
  <c r="F52" i="43"/>
  <c r="E52" i="43"/>
  <c r="D52" i="43"/>
  <c r="N51" i="43"/>
  <c r="O51" i="43" s="1"/>
  <c r="N50" i="43"/>
  <c r="O50" i="43" s="1"/>
  <c r="N49" i="43"/>
  <c r="O49" i="43" s="1"/>
  <c r="N48" i="43"/>
  <c r="O48" i="43" s="1"/>
  <c r="M47" i="43"/>
  <c r="L47" i="43"/>
  <c r="K47" i="43"/>
  <c r="J47" i="43"/>
  <c r="I47" i="43"/>
  <c r="H47" i="43"/>
  <c r="G47" i="43"/>
  <c r="F47" i="43"/>
  <c r="E47" i="43"/>
  <c r="D47" i="43"/>
  <c r="N46" i="43"/>
  <c r="O46" i="43" s="1"/>
  <c r="N45" i="43"/>
  <c r="O45" i="43" s="1"/>
  <c r="N44" i="43"/>
  <c r="O44" i="43" s="1"/>
  <c r="N43" i="43"/>
  <c r="O43" i="43" s="1"/>
  <c r="N42" i="43"/>
  <c r="O42" i="43" s="1"/>
  <c r="N41" i="43"/>
  <c r="O41" i="43" s="1"/>
  <c r="N40" i="43"/>
  <c r="O40" i="43" s="1"/>
  <c r="N39" i="43"/>
  <c r="O39" i="43" s="1"/>
  <c r="M38" i="43"/>
  <c r="L38" i="43"/>
  <c r="K38" i="43"/>
  <c r="J38" i="43"/>
  <c r="I38" i="43"/>
  <c r="H38" i="43"/>
  <c r="G38" i="43"/>
  <c r="F38" i="43"/>
  <c r="E38" i="43"/>
  <c r="D38" i="43"/>
  <c r="N37" i="43"/>
  <c r="O37" i="43" s="1"/>
  <c r="N36" i="43"/>
  <c r="O36" i="43" s="1"/>
  <c r="N35" i="43"/>
  <c r="O35" i="43" s="1"/>
  <c r="N34" i="43"/>
  <c r="O34" i="43" s="1"/>
  <c r="N33" i="43"/>
  <c r="O33" i="43" s="1"/>
  <c r="N32" i="43"/>
  <c r="O32" i="43" s="1"/>
  <c r="N31" i="43"/>
  <c r="O31" i="43" s="1"/>
  <c r="N30" i="43"/>
  <c r="O30" i="43"/>
  <c r="N29" i="43"/>
  <c r="O29" i="43" s="1"/>
  <c r="N28" i="43"/>
  <c r="O28" i="43" s="1"/>
  <c r="N27" i="43"/>
  <c r="O27" i="43" s="1"/>
  <c r="N26" i="43"/>
  <c r="O26" i="43" s="1"/>
  <c r="N25" i="43"/>
  <c r="O25" i="43"/>
  <c r="N24" i="43"/>
  <c r="O24" i="43"/>
  <c r="N23" i="43"/>
  <c r="O23" i="43" s="1"/>
  <c r="N22" i="43"/>
  <c r="O22" i="43" s="1"/>
  <c r="N21" i="43"/>
  <c r="O21" i="43" s="1"/>
  <c r="N20" i="43"/>
  <c r="O20" i="43" s="1"/>
  <c r="N19" i="43"/>
  <c r="O19" i="43"/>
  <c r="N18" i="43"/>
  <c r="O18" i="43" s="1"/>
  <c r="N17" i="43"/>
  <c r="O17" i="43" s="1"/>
  <c r="M16" i="43"/>
  <c r="L16" i="43"/>
  <c r="K16" i="43"/>
  <c r="J16" i="43"/>
  <c r="I16" i="43"/>
  <c r="H16" i="43"/>
  <c r="G16" i="43"/>
  <c r="F16" i="43"/>
  <c r="E16" i="43"/>
  <c r="D16" i="43"/>
  <c r="N15" i="43"/>
  <c r="O15" i="43" s="1"/>
  <c r="N14" i="43"/>
  <c r="O14" i="43" s="1"/>
  <c r="N13" i="43"/>
  <c r="O13" i="43" s="1"/>
  <c r="N12" i="43"/>
  <c r="O12" i="43" s="1"/>
  <c r="M11" i="43"/>
  <c r="L11" i="43"/>
  <c r="K11" i="43"/>
  <c r="J11" i="43"/>
  <c r="I11" i="43"/>
  <c r="H11" i="43"/>
  <c r="G11" i="43"/>
  <c r="F11" i="43"/>
  <c r="E11" i="43"/>
  <c r="D11" i="43"/>
  <c r="D59" i="43" s="1"/>
  <c r="N59" i="43" s="1"/>
  <c r="O59" i="43" s="1"/>
  <c r="N10" i="43"/>
  <c r="O10" i="43" s="1"/>
  <c r="N9" i="43"/>
  <c r="O9" i="43"/>
  <c r="N8" i="43"/>
  <c r="O8" i="43"/>
  <c r="N7" i="43"/>
  <c r="O7" i="43" s="1"/>
  <c r="N6" i="43"/>
  <c r="O6" i="43" s="1"/>
  <c r="M5" i="43"/>
  <c r="M59" i="43" s="1"/>
  <c r="L5" i="43"/>
  <c r="L59" i="43" s="1"/>
  <c r="K5" i="43"/>
  <c r="J5" i="43"/>
  <c r="I5" i="43"/>
  <c r="H5" i="43"/>
  <c r="H59" i="43" s="1"/>
  <c r="G5" i="43"/>
  <c r="G59" i="43" s="1"/>
  <c r="F5" i="43"/>
  <c r="E5" i="43"/>
  <c r="D5" i="43"/>
  <c r="N61" i="42"/>
  <c r="O61" i="42" s="1"/>
  <c r="N60" i="42"/>
  <c r="O60" i="42" s="1"/>
  <c r="N59" i="42"/>
  <c r="O59" i="42" s="1"/>
  <c r="N58" i="42"/>
  <c r="O58" i="42" s="1"/>
  <c r="M57" i="42"/>
  <c r="L57" i="42"/>
  <c r="K57" i="42"/>
  <c r="J57" i="42"/>
  <c r="I57" i="42"/>
  <c r="H57" i="42"/>
  <c r="G57" i="42"/>
  <c r="F57" i="42"/>
  <c r="E57" i="42"/>
  <c r="D57" i="42"/>
  <c r="N56" i="42"/>
  <c r="O56" i="42" s="1"/>
  <c r="N55" i="42"/>
  <c r="O55" i="42" s="1"/>
  <c r="N54" i="42"/>
  <c r="O54" i="42" s="1"/>
  <c r="N53" i="42"/>
  <c r="O53" i="42" s="1"/>
  <c r="N52" i="42"/>
  <c r="O52" i="42" s="1"/>
  <c r="M51" i="42"/>
  <c r="L51" i="42"/>
  <c r="K51" i="42"/>
  <c r="J51" i="42"/>
  <c r="I51" i="42"/>
  <c r="H51" i="42"/>
  <c r="G51" i="42"/>
  <c r="F51" i="42"/>
  <c r="E51" i="42"/>
  <c r="D51" i="42"/>
  <c r="N50" i="42"/>
  <c r="O50" i="42" s="1"/>
  <c r="N49" i="42"/>
  <c r="O49" i="42" s="1"/>
  <c r="N48" i="42"/>
  <c r="O48" i="42"/>
  <c r="M47" i="42"/>
  <c r="L47" i="42"/>
  <c r="K47" i="42"/>
  <c r="J47" i="42"/>
  <c r="I47" i="42"/>
  <c r="H47" i="42"/>
  <c r="G47" i="42"/>
  <c r="F47" i="42"/>
  <c r="E47" i="42"/>
  <c r="D47" i="42"/>
  <c r="N46" i="42"/>
  <c r="O46" i="42"/>
  <c r="N45" i="42"/>
  <c r="O45" i="42"/>
  <c r="N44" i="42"/>
  <c r="O44" i="42" s="1"/>
  <c r="N43" i="42"/>
  <c r="O43" i="42" s="1"/>
  <c r="N42" i="42"/>
  <c r="O42" i="42" s="1"/>
  <c r="N41" i="42"/>
  <c r="O41" i="42" s="1"/>
  <c r="N40" i="42"/>
  <c r="O40" i="42"/>
  <c r="N39" i="42"/>
  <c r="O39" i="42" s="1"/>
  <c r="N38" i="42"/>
  <c r="O38" i="42" s="1"/>
  <c r="N37" i="42"/>
  <c r="O37" i="42" s="1"/>
  <c r="N36" i="42"/>
  <c r="O36" i="42" s="1"/>
  <c r="N35" i="42"/>
  <c r="O35" i="42" s="1"/>
  <c r="N34" i="42"/>
  <c r="O34" i="42" s="1"/>
  <c r="N33" i="42"/>
  <c r="O33" i="42"/>
  <c r="M32" i="42"/>
  <c r="L32" i="42"/>
  <c r="K32" i="42"/>
  <c r="J32" i="42"/>
  <c r="I32" i="42"/>
  <c r="H32" i="42"/>
  <c r="G32" i="42"/>
  <c r="F32" i="42"/>
  <c r="E32" i="42"/>
  <c r="D32" i="42"/>
  <c r="N32" i="42" s="1"/>
  <c r="O32" i="42" s="1"/>
  <c r="N31" i="42"/>
  <c r="O31" i="42" s="1"/>
  <c r="N30" i="42"/>
  <c r="O30" i="42" s="1"/>
  <c r="N29" i="42"/>
  <c r="O29" i="42" s="1"/>
  <c r="N28" i="42"/>
  <c r="O28" i="42" s="1"/>
  <c r="N27" i="42"/>
  <c r="O27" i="42" s="1"/>
  <c r="N26" i="42"/>
  <c r="O26" i="42" s="1"/>
  <c r="N25" i="42"/>
  <c r="O25" i="42"/>
  <c r="N24" i="42"/>
  <c r="O24" i="42" s="1"/>
  <c r="N23" i="42"/>
  <c r="O23" i="42" s="1"/>
  <c r="N22" i="42"/>
  <c r="O22" i="42" s="1"/>
  <c r="N21" i="42"/>
  <c r="O21" i="42" s="1"/>
  <c r="N20" i="42"/>
  <c r="O20" i="42" s="1"/>
  <c r="N19" i="42"/>
  <c r="O19" i="42" s="1"/>
  <c r="N18" i="42"/>
  <c r="O18" i="42" s="1"/>
  <c r="N17" i="42"/>
  <c r="O17" i="42" s="1"/>
  <c r="N16" i="42"/>
  <c r="O16" i="42" s="1"/>
  <c r="M15" i="42"/>
  <c r="N15" i="42" s="1"/>
  <c r="O15" i="42" s="1"/>
  <c r="L15" i="42"/>
  <c r="K15" i="42"/>
  <c r="J15" i="42"/>
  <c r="I15" i="42"/>
  <c r="H15" i="42"/>
  <c r="G15" i="42"/>
  <c r="F15" i="42"/>
  <c r="E15" i="42"/>
  <c r="D15" i="42"/>
  <c r="N14" i="42"/>
  <c r="O14" i="42" s="1"/>
  <c r="N13" i="42"/>
  <c r="O13" i="42" s="1"/>
  <c r="N12" i="42"/>
  <c r="O12" i="42"/>
  <c r="M11" i="42"/>
  <c r="M62" i="42" s="1"/>
  <c r="L11" i="42"/>
  <c r="K11" i="42"/>
  <c r="J11" i="42"/>
  <c r="I11" i="42"/>
  <c r="H11" i="42"/>
  <c r="H62" i="42" s="1"/>
  <c r="G11" i="42"/>
  <c r="F11" i="42"/>
  <c r="N11" i="42" s="1"/>
  <c r="O11" i="42" s="1"/>
  <c r="E11" i="42"/>
  <c r="D11" i="42"/>
  <c r="N10" i="42"/>
  <c r="O10" i="42"/>
  <c r="N9" i="42"/>
  <c r="O9" i="42" s="1"/>
  <c r="N8" i="42"/>
  <c r="O8" i="42" s="1"/>
  <c r="N7" i="42"/>
  <c r="O7" i="42" s="1"/>
  <c r="N6" i="42"/>
  <c r="O6" i="42" s="1"/>
  <c r="M5" i="42"/>
  <c r="L5" i="42"/>
  <c r="K5" i="42"/>
  <c r="J5" i="42"/>
  <c r="J62" i="42" s="1"/>
  <c r="I5" i="42"/>
  <c r="I62" i="42" s="1"/>
  <c r="H5" i="42"/>
  <c r="G5" i="42"/>
  <c r="F5" i="42"/>
  <c r="F62" i="42" s="1"/>
  <c r="E5" i="42"/>
  <c r="D5" i="42"/>
  <c r="N5" i="42" s="1"/>
  <c r="O5" i="42" s="1"/>
  <c r="N58" i="41"/>
  <c r="O58" i="41" s="1"/>
  <c r="M57" i="41"/>
  <c r="L57" i="41"/>
  <c r="K57" i="41"/>
  <c r="J57" i="41"/>
  <c r="N57" i="41" s="1"/>
  <c r="O57" i="41" s="1"/>
  <c r="I57" i="41"/>
  <c r="H57" i="41"/>
  <c r="G57" i="41"/>
  <c r="F57" i="41"/>
  <c r="E57" i="41"/>
  <c r="D57" i="41"/>
  <c r="N56" i="41"/>
  <c r="O56" i="41" s="1"/>
  <c r="N55" i="41"/>
  <c r="O55" i="41" s="1"/>
  <c r="N54" i="41"/>
  <c r="O54" i="41" s="1"/>
  <c r="N53" i="41"/>
  <c r="O53" i="41"/>
  <c r="N52" i="41"/>
  <c r="O52" i="41" s="1"/>
  <c r="M51" i="41"/>
  <c r="L51" i="41"/>
  <c r="K51" i="41"/>
  <c r="J51" i="41"/>
  <c r="I51" i="41"/>
  <c r="H51" i="41"/>
  <c r="G51" i="41"/>
  <c r="N51" i="41" s="1"/>
  <c r="O51" i="41" s="1"/>
  <c r="F51" i="41"/>
  <c r="E51" i="41"/>
  <c r="D51" i="41"/>
  <c r="N50" i="41"/>
  <c r="O50" i="41" s="1"/>
  <c r="N49" i="41"/>
  <c r="O49" i="41" s="1"/>
  <c r="M48" i="41"/>
  <c r="L48" i="41"/>
  <c r="K48" i="41"/>
  <c r="J48" i="41"/>
  <c r="I48" i="41"/>
  <c r="H48" i="41"/>
  <c r="G48" i="41"/>
  <c r="F48" i="41"/>
  <c r="E48" i="41"/>
  <c r="D48" i="41"/>
  <c r="N48" i="41" s="1"/>
  <c r="O48" i="41" s="1"/>
  <c r="N47" i="41"/>
  <c r="O47" i="41" s="1"/>
  <c r="N46" i="41"/>
  <c r="O46" i="41" s="1"/>
  <c r="N45" i="41"/>
  <c r="O45" i="41" s="1"/>
  <c r="N44" i="41"/>
  <c r="O44" i="41"/>
  <c r="N43" i="41"/>
  <c r="O43" i="41" s="1"/>
  <c r="N42" i="41"/>
  <c r="O42" i="41" s="1"/>
  <c r="N41" i="41"/>
  <c r="O41" i="41" s="1"/>
  <c r="N40" i="41"/>
  <c r="O40" i="41" s="1"/>
  <c r="N39" i="41"/>
  <c r="O39" i="41" s="1"/>
  <c r="N38" i="41"/>
  <c r="O38" i="41"/>
  <c r="N37" i="41"/>
  <c r="O37" i="41" s="1"/>
  <c r="N36" i="41"/>
  <c r="O36" i="41" s="1"/>
  <c r="N35" i="41"/>
  <c r="O35" i="41" s="1"/>
  <c r="M34" i="41"/>
  <c r="L34" i="41"/>
  <c r="K34" i="41"/>
  <c r="J34" i="41"/>
  <c r="I34" i="41"/>
  <c r="H34" i="41"/>
  <c r="G34" i="41"/>
  <c r="F34" i="41"/>
  <c r="F59" i="41" s="1"/>
  <c r="E34" i="41"/>
  <c r="D34" i="41"/>
  <c r="N33" i="41"/>
  <c r="O33" i="41" s="1"/>
  <c r="N32" i="41"/>
  <c r="O32" i="41" s="1"/>
  <c r="N31" i="41"/>
  <c r="O31" i="41" s="1"/>
  <c r="N30" i="41"/>
  <c r="O30" i="41"/>
  <c r="N29" i="41"/>
  <c r="O29" i="41"/>
  <c r="N28" i="41"/>
  <c r="O28" i="41" s="1"/>
  <c r="N27" i="41"/>
  <c r="O27" i="41" s="1"/>
  <c r="N26" i="41"/>
  <c r="O26" i="41" s="1"/>
  <c r="N25" i="41"/>
  <c r="O25" i="41" s="1"/>
  <c r="N24" i="41"/>
  <c r="O24" i="41" s="1"/>
  <c r="N23" i="41"/>
  <c r="O23" i="41" s="1"/>
  <c r="N22" i="41"/>
  <c r="O22" i="41" s="1"/>
  <c r="N21" i="41"/>
  <c r="O21" i="41" s="1"/>
  <c r="N20" i="41"/>
  <c r="O20" i="41" s="1"/>
  <c r="N19" i="41"/>
  <c r="O19" i="41" s="1"/>
  <c r="N18" i="41"/>
  <c r="O18" i="41"/>
  <c r="N17" i="41"/>
  <c r="O17" i="41"/>
  <c r="N16" i="41"/>
  <c r="O16" i="41" s="1"/>
  <c r="N15" i="41"/>
  <c r="O15" i="41" s="1"/>
  <c r="M14" i="41"/>
  <c r="L14" i="41"/>
  <c r="K14" i="41"/>
  <c r="J14" i="41"/>
  <c r="I14" i="41"/>
  <c r="I59" i="41" s="1"/>
  <c r="H14" i="41"/>
  <c r="G14" i="41"/>
  <c r="G59" i="41" s="1"/>
  <c r="F14" i="41"/>
  <c r="E14" i="41"/>
  <c r="D14" i="41"/>
  <c r="N13" i="41"/>
  <c r="O13" i="41" s="1"/>
  <c r="N12" i="41"/>
  <c r="O12" i="41" s="1"/>
  <c r="M11" i="41"/>
  <c r="M59" i="41" s="1"/>
  <c r="L11" i="41"/>
  <c r="L59" i="41" s="1"/>
  <c r="K11" i="41"/>
  <c r="J11" i="41"/>
  <c r="I11" i="41"/>
  <c r="H11" i="41"/>
  <c r="G11" i="41"/>
  <c r="F11" i="41"/>
  <c r="E11" i="41"/>
  <c r="E59" i="41" s="1"/>
  <c r="D11" i="41"/>
  <c r="D59" i="41" s="1"/>
  <c r="N10" i="41"/>
  <c r="O10" i="41" s="1"/>
  <c r="N9" i="41"/>
  <c r="O9" i="41" s="1"/>
  <c r="N8" i="41"/>
  <c r="O8" i="41"/>
  <c r="N7" i="41"/>
  <c r="O7" i="41" s="1"/>
  <c r="N6" i="41"/>
  <c r="O6" i="41" s="1"/>
  <c r="M5" i="41"/>
  <c r="L5" i="41"/>
  <c r="K5" i="41"/>
  <c r="J5" i="41"/>
  <c r="N5" i="41" s="1"/>
  <c r="O5" i="41" s="1"/>
  <c r="I5" i="41"/>
  <c r="H5" i="41"/>
  <c r="G5" i="41"/>
  <c r="F5" i="41"/>
  <c r="E5" i="41"/>
  <c r="D5" i="41"/>
  <c r="N60" i="40"/>
  <c r="O60" i="40" s="1"/>
  <c r="N59" i="40"/>
  <c r="O59" i="40" s="1"/>
  <c r="N58" i="40"/>
  <c r="O58" i="40" s="1"/>
  <c r="M57" i="40"/>
  <c r="L57" i="40"/>
  <c r="K57" i="40"/>
  <c r="J57" i="40"/>
  <c r="I57" i="40"/>
  <c r="H57" i="40"/>
  <c r="N57" i="40" s="1"/>
  <c r="O57" i="40" s="1"/>
  <c r="G57" i="40"/>
  <c r="F57" i="40"/>
  <c r="E57" i="40"/>
  <c r="D57" i="40"/>
  <c r="N56" i="40"/>
  <c r="O56" i="40" s="1"/>
  <c r="N55" i="40"/>
  <c r="O55" i="40" s="1"/>
  <c r="N54" i="40"/>
  <c r="O54" i="40"/>
  <c r="N53" i="40"/>
  <c r="O53" i="40"/>
  <c r="M52" i="40"/>
  <c r="L52" i="40"/>
  <c r="K52" i="40"/>
  <c r="J52" i="40"/>
  <c r="I52" i="40"/>
  <c r="H52" i="40"/>
  <c r="G52" i="40"/>
  <c r="F52" i="40"/>
  <c r="E52" i="40"/>
  <c r="D52" i="40"/>
  <c r="N51" i="40"/>
  <c r="O51" i="40" s="1"/>
  <c r="N50" i="40"/>
  <c r="O50" i="40" s="1"/>
  <c r="N49" i="40"/>
  <c r="O49" i="40"/>
  <c r="N48" i="40"/>
  <c r="O48" i="40" s="1"/>
  <c r="M47" i="40"/>
  <c r="L47" i="40"/>
  <c r="K47" i="40"/>
  <c r="J47" i="40"/>
  <c r="I47" i="40"/>
  <c r="H47" i="40"/>
  <c r="G47" i="40"/>
  <c r="F47" i="40"/>
  <c r="E47" i="40"/>
  <c r="D47" i="40"/>
  <c r="N46" i="40"/>
  <c r="O46" i="40" s="1"/>
  <c r="N45" i="40"/>
  <c r="O45" i="40" s="1"/>
  <c r="N44" i="40"/>
  <c r="O44" i="40" s="1"/>
  <c r="N43" i="40"/>
  <c r="O43" i="40" s="1"/>
  <c r="N42" i="40"/>
  <c r="O42" i="40"/>
  <c r="N41" i="40"/>
  <c r="O41" i="40" s="1"/>
  <c r="N40" i="40"/>
  <c r="O40" i="40" s="1"/>
  <c r="N39" i="40"/>
  <c r="O39" i="40" s="1"/>
  <c r="N38" i="40"/>
  <c r="O38" i="40"/>
  <c r="N37" i="40"/>
  <c r="O37" i="40" s="1"/>
  <c r="M36" i="40"/>
  <c r="L36" i="40"/>
  <c r="K36" i="40"/>
  <c r="J36" i="40"/>
  <c r="I36" i="40"/>
  <c r="H36" i="40"/>
  <c r="G36" i="40"/>
  <c r="F36" i="40"/>
  <c r="N36" i="40" s="1"/>
  <c r="O36" i="40" s="1"/>
  <c r="E36" i="40"/>
  <c r="D36" i="40"/>
  <c r="N35" i="40"/>
  <c r="O35" i="40" s="1"/>
  <c r="N34" i="40"/>
  <c r="O34" i="40" s="1"/>
  <c r="N33" i="40"/>
  <c r="O33" i="40"/>
  <c r="N32" i="40"/>
  <c r="O32" i="40"/>
  <c r="N31" i="40"/>
  <c r="O31" i="40" s="1"/>
  <c r="N30" i="40"/>
  <c r="O30" i="40"/>
  <c r="N29" i="40"/>
  <c r="O29" i="40" s="1"/>
  <c r="N28" i="40"/>
  <c r="O28" i="40" s="1"/>
  <c r="N27" i="40"/>
  <c r="O27" i="40"/>
  <c r="N26" i="40"/>
  <c r="O26" i="40" s="1"/>
  <c r="N25" i="40"/>
  <c r="O25" i="40" s="1"/>
  <c r="N24" i="40"/>
  <c r="O24" i="40"/>
  <c r="N23" i="40"/>
  <c r="O23" i="40" s="1"/>
  <c r="N22" i="40"/>
  <c r="O22" i="40" s="1"/>
  <c r="N21" i="40"/>
  <c r="O21" i="40"/>
  <c r="N20" i="40"/>
  <c r="O20" i="40"/>
  <c r="N19" i="40"/>
  <c r="O19" i="40" s="1"/>
  <c r="N18" i="40"/>
  <c r="O18" i="40"/>
  <c r="N17" i="40"/>
  <c r="O17" i="40" s="1"/>
  <c r="M16" i="40"/>
  <c r="L16" i="40"/>
  <c r="K16" i="40"/>
  <c r="J16" i="40"/>
  <c r="I16" i="40"/>
  <c r="I61" i="40" s="1"/>
  <c r="H16" i="40"/>
  <c r="G16" i="40"/>
  <c r="F16" i="40"/>
  <c r="E16" i="40"/>
  <c r="D16" i="40"/>
  <c r="N15" i="40"/>
  <c r="O15" i="40" s="1"/>
  <c r="N14" i="40"/>
  <c r="O14" i="40" s="1"/>
  <c r="N13" i="40"/>
  <c r="O13" i="40" s="1"/>
  <c r="N12" i="40"/>
  <c r="O12" i="40" s="1"/>
  <c r="M11" i="40"/>
  <c r="L11" i="40"/>
  <c r="L61" i="40" s="1"/>
  <c r="K11" i="40"/>
  <c r="J11" i="40"/>
  <c r="I11" i="40"/>
  <c r="H11" i="40"/>
  <c r="G11" i="40"/>
  <c r="G61" i="40" s="1"/>
  <c r="F11" i="40"/>
  <c r="E11" i="40"/>
  <c r="D11" i="40"/>
  <c r="N10" i="40"/>
  <c r="O10" i="40" s="1"/>
  <c r="N9" i="40"/>
  <c r="O9" i="40"/>
  <c r="N8" i="40"/>
  <c r="O8" i="40" s="1"/>
  <c r="N7" i="40"/>
  <c r="O7" i="40" s="1"/>
  <c r="N6" i="40"/>
  <c r="O6" i="40"/>
  <c r="M5" i="40"/>
  <c r="L5" i="40"/>
  <c r="K5" i="40"/>
  <c r="J5" i="40"/>
  <c r="I5" i="40"/>
  <c r="H5" i="40"/>
  <c r="H61" i="40" s="1"/>
  <c r="G5" i="40"/>
  <c r="F5" i="40"/>
  <c r="E5" i="40"/>
  <c r="D5" i="40"/>
  <c r="N5" i="40" s="1"/>
  <c r="O5" i="40" s="1"/>
  <c r="N59" i="39"/>
  <c r="O59" i="39" s="1"/>
  <c r="M58" i="39"/>
  <c r="L58" i="39"/>
  <c r="K58" i="39"/>
  <c r="J58" i="39"/>
  <c r="I58" i="39"/>
  <c r="H58" i="39"/>
  <c r="G58" i="39"/>
  <c r="N58" i="39" s="1"/>
  <c r="O58" i="39" s="1"/>
  <c r="F58" i="39"/>
  <c r="E58" i="39"/>
  <c r="D58" i="39"/>
  <c r="N57" i="39"/>
  <c r="O57" i="39"/>
  <c r="N56" i="39"/>
  <c r="O56" i="39"/>
  <c r="N55" i="39"/>
  <c r="O55" i="39" s="1"/>
  <c r="N54" i="39"/>
  <c r="O54" i="39"/>
  <c r="M53" i="39"/>
  <c r="L53" i="39"/>
  <c r="K53" i="39"/>
  <c r="J53" i="39"/>
  <c r="I53" i="39"/>
  <c r="H53" i="39"/>
  <c r="G53" i="39"/>
  <c r="F53" i="39"/>
  <c r="E53" i="39"/>
  <c r="D53" i="39"/>
  <c r="N53" i="39" s="1"/>
  <c r="O53" i="39" s="1"/>
  <c r="N52" i="39"/>
  <c r="O52" i="39"/>
  <c r="N51" i="39"/>
  <c r="O51" i="39"/>
  <c r="N50" i="39"/>
  <c r="O50" i="39" s="1"/>
  <c r="M49" i="39"/>
  <c r="L49" i="39"/>
  <c r="K49" i="39"/>
  <c r="J49" i="39"/>
  <c r="I49" i="39"/>
  <c r="H49" i="39"/>
  <c r="G49" i="39"/>
  <c r="F49" i="39"/>
  <c r="E49" i="39"/>
  <c r="D49" i="39"/>
  <c r="N48" i="39"/>
  <c r="O48" i="39" s="1"/>
  <c r="N47" i="39"/>
  <c r="O47" i="39" s="1"/>
  <c r="N46" i="39"/>
  <c r="O46" i="39" s="1"/>
  <c r="N45" i="39"/>
  <c r="O45" i="39" s="1"/>
  <c r="N44" i="39"/>
  <c r="O44" i="39" s="1"/>
  <c r="N43" i="39"/>
  <c r="O43" i="39"/>
  <c r="N42" i="39"/>
  <c r="O42" i="39" s="1"/>
  <c r="N41" i="39"/>
  <c r="O41" i="39" s="1"/>
  <c r="N40" i="39"/>
  <c r="O40" i="39" s="1"/>
  <c r="N39" i="39"/>
  <c r="O39" i="39" s="1"/>
  <c r="M38" i="39"/>
  <c r="L38" i="39"/>
  <c r="K38" i="39"/>
  <c r="J38" i="39"/>
  <c r="I38" i="39"/>
  <c r="H38" i="39"/>
  <c r="G38" i="39"/>
  <c r="F38" i="39"/>
  <c r="E38" i="39"/>
  <c r="N38" i="39" s="1"/>
  <c r="O38" i="39" s="1"/>
  <c r="D38" i="39"/>
  <c r="N37" i="39"/>
  <c r="O37" i="39" s="1"/>
  <c r="N36" i="39"/>
  <c r="O36" i="39"/>
  <c r="N35" i="39"/>
  <c r="O35" i="39" s="1"/>
  <c r="N34" i="39"/>
  <c r="O34" i="39" s="1"/>
  <c r="N33" i="39"/>
  <c r="O33" i="39"/>
  <c r="N32" i="39"/>
  <c r="O32" i="39" s="1"/>
  <c r="N31" i="39"/>
  <c r="O31" i="39" s="1"/>
  <c r="N30" i="39"/>
  <c r="O30" i="39"/>
  <c r="N29" i="39"/>
  <c r="O29" i="39"/>
  <c r="N28" i="39"/>
  <c r="O28" i="39" s="1"/>
  <c r="N27" i="39"/>
  <c r="O27" i="39"/>
  <c r="N26" i="39"/>
  <c r="O26" i="39" s="1"/>
  <c r="N25" i="39"/>
  <c r="O25" i="39" s="1"/>
  <c r="N24" i="39"/>
  <c r="O24" i="39"/>
  <c r="N23" i="39"/>
  <c r="O23" i="39" s="1"/>
  <c r="N22" i="39"/>
  <c r="O22" i="39" s="1"/>
  <c r="N21" i="39"/>
  <c r="O21" i="39"/>
  <c r="N20" i="39"/>
  <c r="O20" i="39" s="1"/>
  <c r="N19" i="39"/>
  <c r="O19" i="39" s="1"/>
  <c r="N18" i="39"/>
  <c r="O18" i="39"/>
  <c r="N17" i="39"/>
  <c r="O17" i="39"/>
  <c r="M16" i="39"/>
  <c r="L16" i="39"/>
  <c r="K16" i="39"/>
  <c r="J16" i="39"/>
  <c r="I16" i="39"/>
  <c r="H16" i="39"/>
  <c r="G16" i="39"/>
  <c r="F16" i="39"/>
  <c r="E16" i="39"/>
  <c r="D16" i="39"/>
  <c r="N15" i="39"/>
  <c r="O15" i="39"/>
  <c r="N14" i="39"/>
  <c r="O14" i="39" s="1"/>
  <c r="N13" i="39"/>
  <c r="O13" i="39" s="1"/>
  <c r="N12" i="39"/>
  <c r="O12" i="39" s="1"/>
  <c r="M11" i="39"/>
  <c r="L11" i="39"/>
  <c r="K11" i="39"/>
  <c r="K60" i="39" s="1"/>
  <c r="J11" i="39"/>
  <c r="I11" i="39"/>
  <c r="H11" i="39"/>
  <c r="G11" i="39"/>
  <c r="F11" i="39"/>
  <c r="E11" i="39"/>
  <c r="D11" i="39"/>
  <c r="N10" i="39"/>
  <c r="O10" i="39"/>
  <c r="N9" i="39"/>
  <c r="O9" i="39" s="1"/>
  <c r="N8" i="39"/>
  <c r="O8" i="39" s="1"/>
  <c r="N7" i="39"/>
  <c r="O7" i="39" s="1"/>
  <c r="N6" i="39"/>
  <c r="O6" i="39" s="1"/>
  <c r="M5" i="39"/>
  <c r="M60" i="39" s="1"/>
  <c r="L5" i="39"/>
  <c r="K5" i="39"/>
  <c r="J5" i="39"/>
  <c r="I5" i="39"/>
  <c r="I60" i="39" s="1"/>
  <c r="H5" i="39"/>
  <c r="G5" i="39"/>
  <c r="F5" i="39"/>
  <c r="E5" i="39"/>
  <c r="D5" i="39"/>
  <c r="N62" i="38"/>
  <c r="O62" i="38" s="1"/>
  <c r="N61" i="38"/>
  <c r="O61" i="38" s="1"/>
  <c r="M60" i="38"/>
  <c r="L60" i="38"/>
  <c r="K60" i="38"/>
  <c r="J60" i="38"/>
  <c r="I60" i="38"/>
  <c r="H60" i="38"/>
  <c r="H63" i="38" s="1"/>
  <c r="G60" i="38"/>
  <c r="F60" i="38"/>
  <c r="E60" i="38"/>
  <c r="N60" i="38" s="1"/>
  <c r="O60" i="38" s="1"/>
  <c r="D60" i="38"/>
  <c r="N59" i="38"/>
  <c r="O59" i="38"/>
  <c r="N58" i="38"/>
  <c r="O58" i="38" s="1"/>
  <c r="N57" i="38"/>
  <c r="O57" i="38" s="1"/>
  <c r="N56" i="38"/>
  <c r="O56" i="38" s="1"/>
  <c r="M55" i="38"/>
  <c r="L55" i="38"/>
  <c r="K55" i="38"/>
  <c r="J55" i="38"/>
  <c r="I55" i="38"/>
  <c r="H55" i="38"/>
  <c r="G55" i="38"/>
  <c r="F55" i="38"/>
  <c r="E55" i="38"/>
  <c r="D55" i="38"/>
  <c r="N55" i="38" s="1"/>
  <c r="O55" i="38" s="1"/>
  <c r="N54" i="38"/>
  <c r="O54" i="38" s="1"/>
  <c r="N53" i="38"/>
  <c r="O53" i="38" s="1"/>
  <c r="M52" i="38"/>
  <c r="L52" i="38"/>
  <c r="K52" i="38"/>
  <c r="J52" i="38"/>
  <c r="I52" i="38"/>
  <c r="H52" i="38"/>
  <c r="G52" i="38"/>
  <c r="F52" i="38"/>
  <c r="E52" i="38"/>
  <c r="D52" i="38"/>
  <c r="N51" i="38"/>
  <c r="O51" i="38" s="1"/>
  <c r="N50" i="38"/>
  <c r="O50" i="38" s="1"/>
  <c r="N49" i="38"/>
  <c r="O49" i="38" s="1"/>
  <c r="N48" i="38"/>
  <c r="O48" i="38"/>
  <c r="N47" i="38"/>
  <c r="O47" i="38" s="1"/>
  <c r="N46" i="38"/>
  <c r="O46" i="38" s="1"/>
  <c r="N45" i="38"/>
  <c r="O45" i="38" s="1"/>
  <c r="N44" i="38"/>
  <c r="O44" i="38" s="1"/>
  <c r="N43" i="38"/>
  <c r="O43" i="38"/>
  <c r="N42" i="38"/>
  <c r="O42" i="38" s="1"/>
  <c r="N41" i="38"/>
  <c r="O41" i="38" s="1"/>
  <c r="N40" i="38"/>
  <c r="O40" i="38" s="1"/>
  <c r="N39" i="38"/>
  <c r="O39" i="38" s="1"/>
  <c r="M38" i="38"/>
  <c r="L38" i="38"/>
  <c r="K38" i="38"/>
  <c r="J38" i="38"/>
  <c r="J63" i="38" s="1"/>
  <c r="I38" i="38"/>
  <c r="H38" i="38"/>
  <c r="G38" i="38"/>
  <c r="F38" i="38"/>
  <c r="E38" i="38"/>
  <c r="D38" i="38"/>
  <c r="N37" i="38"/>
  <c r="O37" i="38" s="1"/>
  <c r="N36" i="38"/>
  <c r="O36" i="38" s="1"/>
  <c r="N35" i="38"/>
  <c r="O35" i="38"/>
  <c r="N34" i="38"/>
  <c r="O34" i="38" s="1"/>
  <c r="N33" i="38"/>
  <c r="O33" i="38" s="1"/>
  <c r="N32" i="38"/>
  <c r="O32" i="38" s="1"/>
  <c r="N31" i="38"/>
  <c r="O31" i="38" s="1"/>
  <c r="N30" i="38"/>
  <c r="O30" i="38" s="1"/>
  <c r="N29" i="38"/>
  <c r="O29" i="38"/>
  <c r="N28" i="38"/>
  <c r="O28" i="38" s="1"/>
  <c r="N27" i="38"/>
  <c r="O27" i="38" s="1"/>
  <c r="N26" i="38"/>
  <c r="O26" i="38" s="1"/>
  <c r="N25" i="38"/>
  <c r="O25" i="38" s="1"/>
  <c r="N24" i="38"/>
  <c r="O24" i="38" s="1"/>
  <c r="N23" i="38"/>
  <c r="O23" i="38"/>
  <c r="N22" i="38"/>
  <c r="O22" i="38" s="1"/>
  <c r="N21" i="38"/>
  <c r="O21" i="38" s="1"/>
  <c r="N20" i="38"/>
  <c r="O20" i="38" s="1"/>
  <c r="N19" i="38"/>
  <c r="O19" i="38" s="1"/>
  <c r="N18" i="38"/>
  <c r="O18" i="38" s="1"/>
  <c r="N17" i="38"/>
  <c r="O17" i="38"/>
  <c r="N16" i="38"/>
  <c r="O16" i="38" s="1"/>
  <c r="M15" i="38"/>
  <c r="L15" i="38"/>
  <c r="K15" i="38"/>
  <c r="J15" i="38"/>
  <c r="I15" i="38"/>
  <c r="H15" i="38"/>
  <c r="G15" i="38"/>
  <c r="F15" i="38"/>
  <c r="E15" i="38"/>
  <c r="D15" i="38"/>
  <c r="N14" i="38"/>
  <c r="O14" i="38" s="1"/>
  <c r="N13" i="38"/>
  <c r="O13" i="38" s="1"/>
  <c r="N12" i="38"/>
  <c r="O12" i="38" s="1"/>
  <c r="M11" i="38"/>
  <c r="L11" i="38"/>
  <c r="K11" i="38"/>
  <c r="J11" i="38"/>
  <c r="I11" i="38"/>
  <c r="H11" i="38"/>
  <c r="G11" i="38"/>
  <c r="F11" i="38"/>
  <c r="E11" i="38"/>
  <c r="D11" i="38"/>
  <c r="N10" i="38"/>
  <c r="O10" i="38" s="1"/>
  <c r="N9" i="38"/>
  <c r="O9" i="38"/>
  <c r="N8" i="38"/>
  <c r="O8" i="38" s="1"/>
  <c r="N7" i="38"/>
  <c r="O7" i="38" s="1"/>
  <c r="N6" i="38"/>
  <c r="O6" i="38"/>
  <c r="M5" i="38"/>
  <c r="L5" i="38"/>
  <c r="L63" i="38" s="1"/>
  <c r="K5" i="38"/>
  <c r="K63" i="38" s="1"/>
  <c r="J5" i="38"/>
  <c r="I5" i="38"/>
  <c r="H5" i="38"/>
  <c r="G5" i="38"/>
  <c r="G63" i="38" s="1"/>
  <c r="F5" i="38"/>
  <c r="F63" i="38" s="1"/>
  <c r="E5" i="38"/>
  <c r="D5" i="38"/>
  <c r="N5" i="38" s="1"/>
  <c r="O5" i="38" s="1"/>
  <c r="N58" i="37"/>
  <c r="O58" i="37" s="1"/>
  <c r="N57" i="37"/>
  <c r="O57" i="37" s="1"/>
  <c r="M56" i="37"/>
  <c r="L56" i="37"/>
  <c r="K56" i="37"/>
  <c r="J56" i="37"/>
  <c r="I56" i="37"/>
  <c r="H56" i="37"/>
  <c r="G56" i="37"/>
  <c r="F56" i="37"/>
  <c r="E56" i="37"/>
  <c r="D56" i="37"/>
  <c r="N56" i="37" s="1"/>
  <c r="O56" i="37" s="1"/>
  <c r="N55" i="37"/>
  <c r="O55" i="37"/>
  <c r="N54" i="37"/>
  <c r="O54" i="37" s="1"/>
  <c r="N53" i="37"/>
  <c r="O53" i="37" s="1"/>
  <c r="N52" i="37"/>
  <c r="O52" i="37" s="1"/>
  <c r="M51" i="37"/>
  <c r="L51" i="37"/>
  <c r="K51" i="37"/>
  <c r="J51" i="37"/>
  <c r="I51" i="37"/>
  <c r="H51" i="37"/>
  <c r="G51" i="37"/>
  <c r="F51" i="37"/>
  <c r="E51" i="37"/>
  <c r="D51" i="37"/>
  <c r="N51" i="37" s="1"/>
  <c r="O51" i="37" s="1"/>
  <c r="N50" i="37"/>
  <c r="O50" i="37" s="1"/>
  <c r="N49" i="37"/>
  <c r="O49" i="37" s="1"/>
  <c r="M48" i="37"/>
  <c r="L48" i="37"/>
  <c r="K48" i="37"/>
  <c r="J48" i="37"/>
  <c r="I48" i="37"/>
  <c r="H48" i="37"/>
  <c r="G48" i="37"/>
  <c r="F48" i="37"/>
  <c r="E48" i="37"/>
  <c r="D48" i="37"/>
  <c r="N47" i="37"/>
  <c r="O47" i="37" s="1"/>
  <c r="N46" i="37"/>
  <c r="O46" i="37" s="1"/>
  <c r="N45" i="37"/>
  <c r="O45" i="37" s="1"/>
  <c r="N44" i="37"/>
  <c r="O44" i="37" s="1"/>
  <c r="N43" i="37"/>
  <c r="O43" i="37" s="1"/>
  <c r="N42" i="37"/>
  <c r="O42" i="37" s="1"/>
  <c r="N41" i="37"/>
  <c r="O41" i="37" s="1"/>
  <c r="N40" i="37"/>
  <c r="O40" i="37" s="1"/>
  <c r="N39" i="37"/>
  <c r="O39" i="37" s="1"/>
  <c r="N38" i="37"/>
  <c r="O38" i="37" s="1"/>
  <c r="M37" i="37"/>
  <c r="L37" i="37"/>
  <c r="K37" i="37"/>
  <c r="J37" i="37"/>
  <c r="I37" i="37"/>
  <c r="H37" i="37"/>
  <c r="G37" i="37"/>
  <c r="F37" i="37"/>
  <c r="E37" i="37"/>
  <c r="D37" i="37"/>
  <c r="N36" i="37"/>
  <c r="O36" i="37" s="1"/>
  <c r="N35" i="37"/>
  <c r="O35" i="37" s="1"/>
  <c r="N34" i="37"/>
  <c r="O34" i="37" s="1"/>
  <c r="N33" i="37"/>
  <c r="O33" i="37" s="1"/>
  <c r="N32" i="37"/>
  <c r="O32" i="37" s="1"/>
  <c r="N31" i="37"/>
  <c r="O31" i="37" s="1"/>
  <c r="N30" i="37"/>
  <c r="O30" i="37" s="1"/>
  <c r="N29" i="37"/>
  <c r="O29" i="37" s="1"/>
  <c r="N28" i="37"/>
  <c r="O28" i="37" s="1"/>
  <c r="N27" i="37"/>
  <c r="O27" i="37" s="1"/>
  <c r="N26" i="37"/>
  <c r="O26" i="37" s="1"/>
  <c r="N25" i="37"/>
  <c r="O25" i="37" s="1"/>
  <c r="N24" i="37"/>
  <c r="O24" i="37" s="1"/>
  <c r="N23" i="37"/>
  <c r="O23" i="37" s="1"/>
  <c r="N22" i="37"/>
  <c r="O22" i="37" s="1"/>
  <c r="N21" i="37"/>
  <c r="O21" i="37" s="1"/>
  <c r="N20" i="37"/>
  <c r="O20" i="37" s="1"/>
  <c r="N19" i="37"/>
  <c r="O19" i="37"/>
  <c r="N18" i="37"/>
  <c r="O18" i="37" s="1"/>
  <c r="N17" i="37"/>
  <c r="O17" i="37" s="1"/>
  <c r="M16" i="37"/>
  <c r="L16" i="37"/>
  <c r="K16" i="37"/>
  <c r="J16" i="37"/>
  <c r="I16" i="37"/>
  <c r="H16" i="37"/>
  <c r="G16" i="37"/>
  <c r="F16" i="37"/>
  <c r="E16" i="37"/>
  <c r="D16" i="37"/>
  <c r="N15" i="37"/>
  <c r="O15" i="37" s="1"/>
  <c r="N14" i="37"/>
  <c r="O14" i="37" s="1"/>
  <c r="N13" i="37"/>
  <c r="O13" i="37" s="1"/>
  <c r="N12" i="37"/>
  <c r="O12" i="37"/>
  <c r="M11" i="37"/>
  <c r="L11" i="37"/>
  <c r="K11" i="37"/>
  <c r="J11" i="37"/>
  <c r="J59" i="37" s="1"/>
  <c r="I11" i="37"/>
  <c r="H11" i="37"/>
  <c r="G11" i="37"/>
  <c r="F11" i="37"/>
  <c r="E11" i="37"/>
  <c r="D11" i="37"/>
  <c r="N11" i="37" s="1"/>
  <c r="O11" i="37" s="1"/>
  <c r="N10" i="37"/>
  <c r="O10" i="37" s="1"/>
  <c r="N9" i="37"/>
  <c r="O9" i="37" s="1"/>
  <c r="N8" i="37"/>
  <c r="O8" i="37" s="1"/>
  <c r="N7" i="37"/>
  <c r="O7" i="37" s="1"/>
  <c r="N6" i="37"/>
  <c r="O6" i="37" s="1"/>
  <c r="M5" i="37"/>
  <c r="L5" i="37"/>
  <c r="K5" i="37"/>
  <c r="J5" i="37"/>
  <c r="I5" i="37"/>
  <c r="H5" i="37"/>
  <c r="G5" i="37"/>
  <c r="F5" i="37"/>
  <c r="E5" i="37"/>
  <c r="E59" i="37" s="1"/>
  <c r="D5" i="37"/>
  <c r="N61" i="36"/>
  <c r="O61" i="36" s="1"/>
  <c r="N60" i="36"/>
  <c r="O60" i="36" s="1"/>
  <c r="M59" i="36"/>
  <c r="L59" i="36"/>
  <c r="K59" i="36"/>
  <c r="J59" i="36"/>
  <c r="I59" i="36"/>
  <c r="H59" i="36"/>
  <c r="G59" i="36"/>
  <c r="F59" i="36"/>
  <c r="E59" i="36"/>
  <c r="D59" i="36"/>
  <c r="N58" i="36"/>
  <c r="O58" i="36" s="1"/>
  <c r="N57" i="36"/>
  <c r="O57" i="36" s="1"/>
  <c r="N56" i="36"/>
  <c r="O56" i="36" s="1"/>
  <c r="N55" i="36"/>
  <c r="O55" i="36"/>
  <c r="N54" i="36"/>
  <c r="O54" i="36" s="1"/>
  <c r="N53" i="36"/>
  <c r="O53" i="36" s="1"/>
  <c r="M52" i="36"/>
  <c r="L52" i="36"/>
  <c r="K52" i="36"/>
  <c r="J52" i="36"/>
  <c r="I52" i="36"/>
  <c r="H52" i="36"/>
  <c r="G52" i="36"/>
  <c r="F52" i="36"/>
  <c r="E52" i="36"/>
  <c r="D52" i="36"/>
  <c r="N52" i="36"/>
  <c r="O52" i="36" s="1"/>
  <c r="N51" i="36"/>
  <c r="O51" i="36" s="1"/>
  <c r="N50" i="36"/>
  <c r="O50" i="36" s="1"/>
  <c r="M49" i="36"/>
  <c r="L49" i="36"/>
  <c r="K49" i="36"/>
  <c r="J49" i="36"/>
  <c r="I49" i="36"/>
  <c r="H49" i="36"/>
  <c r="G49" i="36"/>
  <c r="F49" i="36"/>
  <c r="E49" i="36"/>
  <c r="D49" i="36"/>
  <c r="N48" i="36"/>
  <c r="O48" i="36" s="1"/>
  <c r="N47" i="36"/>
  <c r="O47" i="36" s="1"/>
  <c r="N46" i="36"/>
  <c r="O46" i="36" s="1"/>
  <c r="N45" i="36"/>
  <c r="O45" i="36" s="1"/>
  <c r="N44" i="36"/>
  <c r="O44" i="36" s="1"/>
  <c r="N43" i="36"/>
  <c r="O43" i="36" s="1"/>
  <c r="N42" i="36"/>
  <c r="O42" i="36" s="1"/>
  <c r="N41" i="36"/>
  <c r="O41" i="36" s="1"/>
  <c r="N40" i="36"/>
  <c r="O40" i="36" s="1"/>
  <c r="N39" i="36"/>
  <c r="O39" i="36" s="1"/>
  <c r="N38" i="36"/>
  <c r="O38" i="36" s="1"/>
  <c r="N37" i="36"/>
  <c r="O37" i="36" s="1"/>
  <c r="N36" i="36"/>
  <c r="O36" i="36" s="1"/>
  <c r="M35" i="36"/>
  <c r="L35" i="36"/>
  <c r="K35" i="36"/>
  <c r="J35" i="36"/>
  <c r="I35" i="36"/>
  <c r="H35" i="36"/>
  <c r="N35" i="36" s="1"/>
  <c r="O35" i="36" s="1"/>
  <c r="G35" i="36"/>
  <c r="F35" i="36"/>
  <c r="E35" i="36"/>
  <c r="D35" i="36"/>
  <c r="N34" i="36"/>
  <c r="O34" i="36" s="1"/>
  <c r="N33" i="36"/>
  <c r="O33" i="36" s="1"/>
  <c r="N32" i="36"/>
  <c r="O32" i="36" s="1"/>
  <c r="N31" i="36"/>
  <c r="O31" i="36" s="1"/>
  <c r="N30" i="36"/>
  <c r="O30" i="36" s="1"/>
  <c r="N29" i="36"/>
  <c r="O29" i="36" s="1"/>
  <c r="N28" i="36"/>
  <c r="O28" i="36" s="1"/>
  <c r="N27" i="36"/>
  <c r="O27" i="36" s="1"/>
  <c r="N26" i="36"/>
  <c r="O26" i="36" s="1"/>
  <c r="N25" i="36"/>
  <c r="O25" i="36" s="1"/>
  <c r="N24" i="36"/>
  <c r="O24" i="36" s="1"/>
  <c r="N23" i="36"/>
  <c r="O23" i="36" s="1"/>
  <c r="N22" i="36"/>
  <c r="O22" i="36" s="1"/>
  <c r="N21" i="36"/>
  <c r="O21" i="36" s="1"/>
  <c r="N20" i="36"/>
  <c r="O20" i="36" s="1"/>
  <c r="N19" i="36"/>
  <c r="O19" i="36" s="1"/>
  <c r="N18" i="36"/>
  <c r="O18" i="36" s="1"/>
  <c r="N17" i="36"/>
  <c r="O17" i="36" s="1"/>
  <c r="N16" i="36"/>
  <c r="O16" i="36" s="1"/>
  <c r="N15" i="36"/>
  <c r="O15" i="36" s="1"/>
  <c r="M14" i="36"/>
  <c r="L14" i="36"/>
  <c r="K14" i="36"/>
  <c r="J14" i="36"/>
  <c r="I14" i="36"/>
  <c r="H14" i="36"/>
  <c r="G14" i="36"/>
  <c r="F14" i="36"/>
  <c r="E14" i="36"/>
  <c r="E62" i="36" s="1"/>
  <c r="D14" i="36"/>
  <c r="N13" i="36"/>
  <c r="O13" i="36" s="1"/>
  <c r="N12" i="36"/>
  <c r="O12" i="36" s="1"/>
  <c r="M11" i="36"/>
  <c r="L11" i="36"/>
  <c r="K11" i="36"/>
  <c r="J11" i="36"/>
  <c r="I11" i="36"/>
  <c r="H11" i="36"/>
  <c r="G11" i="36"/>
  <c r="G62" i="36" s="1"/>
  <c r="F11" i="36"/>
  <c r="E11" i="36"/>
  <c r="D11" i="36"/>
  <c r="N10" i="36"/>
  <c r="O10" i="36"/>
  <c r="N9" i="36"/>
  <c r="O9" i="36"/>
  <c r="N8" i="36"/>
  <c r="O8" i="36"/>
  <c r="N7" i="36"/>
  <c r="O7" i="36" s="1"/>
  <c r="N6" i="36"/>
  <c r="O6" i="36"/>
  <c r="M5" i="36"/>
  <c r="M62" i="36" s="1"/>
  <c r="L5" i="36"/>
  <c r="L62" i="36" s="1"/>
  <c r="K5" i="36"/>
  <c r="K62" i="36" s="1"/>
  <c r="J5" i="36"/>
  <c r="J62" i="36" s="1"/>
  <c r="I5" i="36"/>
  <c r="H5" i="36"/>
  <c r="H62" i="36" s="1"/>
  <c r="G5" i="36"/>
  <c r="F5" i="36"/>
  <c r="E5" i="36"/>
  <c r="D5" i="36"/>
  <c r="N63" i="35"/>
  <c r="O63" i="35" s="1"/>
  <c r="M62" i="35"/>
  <c r="L62" i="35"/>
  <c r="K62" i="35"/>
  <c r="J62" i="35"/>
  <c r="I62" i="35"/>
  <c r="H62" i="35"/>
  <c r="G62" i="35"/>
  <c r="F62" i="35"/>
  <c r="E62" i="35"/>
  <c r="D62" i="35"/>
  <c r="N61" i="35"/>
  <c r="O61" i="35"/>
  <c r="N60" i="35"/>
  <c r="O60" i="35"/>
  <c r="N59" i="35"/>
  <c r="O59" i="35" s="1"/>
  <c r="N58" i="35"/>
  <c r="O58" i="35" s="1"/>
  <c r="N57" i="35"/>
  <c r="O57" i="35" s="1"/>
  <c r="M56" i="35"/>
  <c r="L56" i="35"/>
  <c r="K56" i="35"/>
  <c r="J56" i="35"/>
  <c r="I56" i="35"/>
  <c r="H56" i="35"/>
  <c r="G56" i="35"/>
  <c r="F56" i="35"/>
  <c r="E56" i="35"/>
  <c r="D56" i="35"/>
  <c r="N55" i="35"/>
  <c r="O55" i="35" s="1"/>
  <c r="N54" i="35"/>
  <c r="O54" i="35"/>
  <c r="N53" i="35"/>
  <c r="O53" i="35"/>
  <c r="M52" i="35"/>
  <c r="L52" i="35"/>
  <c r="K52" i="35"/>
  <c r="J52" i="35"/>
  <c r="I52" i="35"/>
  <c r="H52" i="35"/>
  <c r="G52" i="35"/>
  <c r="F52" i="35"/>
  <c r="E52" i="35"/>
  <c r="D52" i="35"/>
  <c r="N51" i="35"/>
  <c r="O51" i="35"/>
  <c r="N50" i="35"/>
  <c r="O50" i="35"/>
  <c r="N49" i="35"/>
  <c r="O49" i="35" s="1"/>
  <c r="N48" i="35"/>
  <c r="O48" i="35" s="1"/>
  <c r="N47" i="35"/>
  <c r="O47" i="35"/>
  <c r="N46" i="35"/>
  <c r="O46" i="35"/>
  <c r="N45" i="35"/>
  <c r="O45" i="35" s="1"/>
  <c r="N44" i="35"/>
  <c r="O44" i="35" s="1"/>
  <c r="N43" i="35"/>
  <c r="O43" i="35" s="1"/>
  <c r="N42" i="35"/>
  <c r="O42" i="35" s="1"/>
  <c r="N41" i="35"/>
  <c r="O41" i="35"/>
  <c r="N40" i="35"/>
  <c r="O40" i="35" s="1"/>
  <c r="N39" i="35"/>
  <c r="O39" i="35"/>
  <c r="M38" i="35"/>
  <c r="L38" i="35"/>
  <c r="K38" i="35"/>
  <c r="J38" i="35"/>
  <c r="I38" i="35"/>
  <c r="H38" i="35"/>
  <c r="G38" i="35"/>
  <c r="F38" i="35"/>
  <c r="E38" i="35"/>
  <c r="D38" i="35"/>
  <c r="N37" i="35"/>
  <c r="O37" i="35" s="1"/>
  <c r="N36" i="35"/>
  <c r="O36" i="35" s="1"/>
  <c r="N35" i="35"/>
  <c r="O35" i="35" s="1"/>
  <c r="N34" i="35"/>
  <c r="O34" i="35" s="1"/>
  <c r="N33" i="35"/>
  <c r="O33" i="35" s="1"/>
  <c r="N32" i="35"/>
  <c r="O32" i="35"/>
  <c r="N31" i="35"/>
  <c r="O31" i="35"/>
  <c r="N30" i="35"/>
  <c r="O30" i="35" s="1"/>
  <c r="N29" i="35"/>
  <c r="O29" i="35" s="1"/>
  <c r="N28" i="35"/>
  <c r="O28" i="35" s="1"/>
  <c r="N27" i="35"/>
  <c r="O27" i="35"/>
  <c r="N26" i="35"/>
  <c r="O26" i="35" s="1"/>
  <c r="N25" i="35"/>
  <c r="O25" i="35" s="1"/>
  <c r="N24" i="35"/>
  <c r="O24" i="35" s="1"/>
  <c r="N23" i="35"/>
  <c r="O23" i="35" s="1"/>
  <c r="N22" i="35"/>
  <c r="O22" i="35" s="1"/>
  <c r="N21" i="35"/>
  <c r="O21" i="35" s="1"/>
  <c r="N20" i="35"/>
  <c r="O20" i="35"/>
  <c r="N19" i="35"/>
  <c r="O19" i="35"/>
  <c r="N18" i="35"/>
  <c r="O18" i="35" s="1"/>
  <c r="N17" i="35"/>
  <c r="O17" i="35" s="1"/>
  <c r="M16" i="35"/>
  <c r="L16" i="35"/>
  <c r="K16" i="35"/>
  <c r="J16" i="35"/>
  <c r="I16" i="35"/>
  <c r="I64" i="35" s="1"/>
  <c r="H16" i="35"/>
  <c r="G16" i="35"/>
  <c r="F16" i="35"/>
  <c r="E16" i="35"/>
  <c r="D16" i="35"/>
  <c r="N15" i="35"/>
  <c r="O15" i="35" s="1"/>
  <c r="N14" i="35"/>
  <c r="O14" i="35" s="1"/>
  <c r="N13" i="35"/>
  <c r="O13" i="35" s="1"/>
  <c r="M12" i="35"/>
  <c r="L12" i="35"/>
  <c r="L64" i="35" s="1"/>
  <c r="K12" i="35"/>
  <c r="J12" i="35"/>
  <c r="I12" i="35"/>
  <c r="H12" i="35"/>
  <c r="G12" i="35"/>
  <c r="F12" i="35"/>
  <c r="E12" i="35"/>
  <c r="D12" i="35"/>
  <c r="N11" i="35"/>
  <c r="O11" i="35" s="1"/>
  <c r="N10" i="35"/>
  <c r="O10" i="35" s="1"/>
  <c r="N9" i="35"/>
  <c r="O9" i="35" s="1"/>
  <c r="N8" i="35"/>
  <c r="O8" i="35"/>
  <c r="N7" i="35"/>
  <c r="O7" i="35"/>
  <c r="N6" i="35"/>
  <c r="O6" i="35" s="1"/>
  <c r="M5" i="35"/>
  <c r="L5" i="35"/>
  <c r="K5" i="35"/>
  <c r="K64" i="35" s="1"/>
  <c r="J5" i="35"/>
  <c r="I5" i="35"/>
  <c r="H5" i="35"/>
  <c r="G5" i="35"/>
  <c r="G64" i="35" s="1"/>
  <c r="F5" i="35"/>
  <c r="E5" i="35"/>
  <c r="D5" i="35"/>
  <c r="N61" i="34"/>
  <c r="O61" i="34"/>
  <c r="M60" i="34"/>
  <c r="L60" i="34"/>
  <c r="K60" i="34"/>
  <c r="J60" i="34"/>
  <c r="I60" i="34"/>
  <c r="H60" i="34"/>
  <c r="G60" i="34"/>
  <c r="F60" i="34"/>
  <c r="E60" i="34"/>
  <c r="D60" i="34"/>
  <c r="N59" i="34"/>
  <c r="O59" i="34" s="1"/>
  <c r="N58" i="34"/>
  <c r="O58" i="34" s="1"/>
  <c r="N57" i="34"/>
  <c r="O57" i="34"/>
  <c r="N56" i="34"/>
  <c r="O56" i="34" s="1"/>
  <c r="M55" i="34"/>
  <c r="L55" i="34"/>
  <c r="K55" i="34"/>
  <c r="J55" i="34"/>
  <c r="I55" i="34"/>
  <c r="H55" i="34"/>
  <c r="G55" i="34"/>
  <c r="F55" i="34"/>
  <c r="E55" i="34"/>
  <c r="D55" i="34"/>
  <c r="N54" i="34"/>
  <c r="O54" i="34"/>
  <c r="N53" i="34"/>
  <c r="O53" i="34" s="1"/>
  <c r="M52" i="34"/>
  <c r="L52" i="34"/>
  <c r="K52" i="34"/>
  <c r="J52" i="34"/>
  <c r="I52" i="34"/>
  <c r="H52" i="34"/>
  <c r="G52" i="34"/>
  <c r="F52" i="34"/>
  <c r="E52" i="34"/>
  <c r="D52" i="34"/>
  <c r="N51" i="34"/>
  <c r="O51" i="34" s="1"/>
  <c r="N50" i="34"/>
  <c r="O50" i="34" s="1"/>
  <c r="N49" i="34"/>
  <c r="O49" i="34" s="1"/>
  <c r="N48" i="34"/>
  <c r="O48" i="34" s="1"/>
  <c r="N47" i="34"/>
  <c r="O47" i="34"/>
  <c r="N46" i="34"/>
  <c r="O46" i="34" s="1"/>
  <c r="N45" i="34"/>
  <c r="O45" i="34" s="1"/>
  <c r="N44" i="34"/>
  <c r="O44" i="34" s="1"/>
  <c r="N43" i="34"/>
  <c r="O43" i="34"/>
  <c r="N42" i="34"/>
  <c r="O42" i="34" s="1"/>
  <c r="N41" i="34"/>
  <c r="O41" i="34"/>
  <c r="N40" i="34"/>
  <c r="O40" i="34"/>
  <c r="N39" i="34"/>
  <c r="O39" i="34" s="1"/>
  <c r="N38" i="34"/>
  <c r="O38" i="34" s="1"/>
  <c r="M37" i="34"/>
  <c r="L37" i="34"/>
  <c r="K37" i="34"/>
  <c r="J37" i="34"/>
  <c r="I37" i="34"/>
  <c r="H37" i="34"/>
  <c r="G37" i="34"/>
  <c r="F37" i="34"/>
  <c r="E37" i="34"/>
  <c r="D37" i="34"/>
  <c r="N36" i="34"/>
  <c r="O36" i="34"/>
  <c r="N35" i="34"/>
  <c r="O35" i="34" s="1"/>
  <c r="N34" i="34"/>
  <c r="O34" i="34"/>
  <c r="N33" i="34"/>
  <c r="O33" i="34"/>
  <c r="N32" i="34"/>
  <c r="O32" i="34" s="1"/>
  <c r="N31" i="34"/>
  <c r="O31" i="34" s="1"/>
  <c r="N30" i="34"/>
  <c r="O30" i="34" s="1"/>
  <c r="N29" i="34"/>
  <c r="O29" i="34" s="1"/>
  <c r="N28" i="34"/>
  <c r="O28" i="34"/>
  <c r="N27" i="34"/>
  <c r="O27" i="34" s="1"/>
  <c r="N26" i="34"/>
  <c r="O26" i="34" s="1"/>
  <c r="N25" i="34"/>
  <c r="O25" i="34" s="1"/>
  <c r="N24" i="34"/>
  <c r="O24" i="34"/>
  <c r="N23" i="34"/>
  <c r="O23" i="34" s="1"/>
  <c r="N22" i="34"/>
  <c r="O22" i="34"/>
  <c r="N21" i="34"/>
  <c r="O21" i="34"/>
  <c r="N20" i="34"/>
  <c r="O20" i="34" s="1"/>
  <c r="N19" i="34"/>
  <c r="O19" i="34" s="1"/>
  <c r="N18" i="34"/>
  <c r="O18" i="34" s="1"/>
  <c r="N17" i="34"/>
  <c r="O17" i="34" s="1"/>
  <c r="M16" i="34"/>
  <c r="L16" i="34"/>
  <c r="K16" i="34"/>
  <c r="K62" i="34" s="1"/>
  <c r="J16" i="34"/>
  <c r="I16" i="34"/>
  <c r="H16" i="34"/>
  <c r="G16" i="34"/>
  <c r="F16" i="34"/>
  <c r="E16" i="34"/>
  <c r="E62" i="34" s="1"/>
  <c r="D16" i="34"/>
  <c r="N15" i="34"/>
  <c r="O15" i="34"/>
  <c r="N14" i="34"/>
  <c r="O14" i="34"/>
  <c r="N13" i="34"/>
  <c r="O13" i="34"/>
  <c r="N12" i="34"/>
  <c r="O12" i="34" s="1"/>
  <c r="M11" i="34"/>
  <c r="L11" i="34"/>
  <c r="K11" i="34"/>
  <c r="J11" i="34"/>
  <c r="I11" i="34"/>
  <c r="H11" i="34"/>
  <c r="G11" i="34"/>
  <c r="F11" i="34"/>
  <c r="E11" i="34"/>
  <c r="D11" i="34"/>
  <c r="N10" i="34"/>
  <c r="O10" i="34" s="1"/>
  <c r="N9" i="34"/>
  <c r="O9" i="34" s="1"/>
  <c r="N8" i="34"/>
  <c r="O8" i="34"/>
  <c r="N7" i="34"/>
  <c r="O7" i="34"/>
  <c r="N6" i="34"/>
  <c r="O6" i="34"/>
  <c r="M5" i="34"/>
  <c r="L5" i="34"/>
  <c r="K5" i="34"/>
  <c r="J5" i="34"/>
  <c r="I5" i="34"/>
  <c r="H5" i="34"/>
  <c r="G5" i="34"/>
  <c r="F5" i="34"/>
  <c r="E5" i="34"/>
  <c r="D5" i="34"/>
  <c r="E39" i="33"/>
  <c r="F39" i="33"/>
  <c r="G39" i="33"/>
  <c r="H39" i="33"/>
  <c r="I39" i="33"/>
  <c r="J39" i="33"/>
  <c r="K39" i="33"/>
  <c r="L39" i="33"/>
  <c r="M39" i="33"/>
  <c r="D39" i="33"/>
  <c r="E16" i="33"/>
  <c r="F16" i="33"/>
  <c r="G16" i="33"/>
  <c r="H16" i="33"/>
  <c r="I16" i="33"/>
  <c r="J16" i="33"/>
  <c r="K16" i="33"/>
  <c r="L16" i="33"/>
  <c r="M16" i="33"/>
  <c r="D16" i="33"/>
  <c r="E11" i="33"/>
  <c r="F11" i="33"/>
  <c r="G11" i="33"/>
  <c r="H11" i="33"/>
  <c r="I11" i="33"/>
  <c r="J11" i="33"/>
  <c r="K11" i="33"/>
  <c r="L11" i="33"/>
  <c r="M11" i="33"/>
  <c r="D11" i="33"/>
  <c r="E5" i="33"/>
  <c r="F5" i="33"/>
  <c r="G5" i="33"/>
  <c r="H5" i="33"/>
  <c r="I5" i="33"/>
  <c r="I61" i="33" s="1"/>
  <c r="J5" i="33"/>
  <c r="J61" i="33" s="1"/>
  <c r="K5" i="33"/>
  <c r="L5" i="33"/>
  <c r="M5" i="33"/>
  <c r="D5" i="33"/>
  <c r="E59" i="33"/>
  <c r="F59" i="33"/>
  <c r="G59" i="33"/>
  <c r="H59" i="33"/>
  <c r="I59" i="33"/>
  <c r="J59" i="33"/>
  <c r="K59" i="33"/>
  <c r="L59" i="33"/>
  <c r="M59" i="33"/>
  <c r="D59" i="33"/>
  <c r="N60" i="33"/>
  <c r="O60" i="33" s="1"/>
  <c r="N57" i="33"/>
  <c r="O57" i="33" s="1"/>
  <c r="N58" i="33"/>
  <c r="N56" i="33"/>
  <c r="O56" i="33" s="1"/>
  <c r="E55" i="33"/>
  <c r="E61" i="33" s="1"/>
  <c r="F55" i="33"/>
  <c r="G55" i="33"/>
  <c r="H55" i="33"/>
  <c r="I55" i="33"/>
  <c r="J55" i="33"/>
  <c r="K55" i="33"/>
  <c r="L55" i="33"/>
  <c r="M55" i="33"/>
  <c r="D55" i="33"/>
  <c r="E52" i="33"/>
  <c r="F52" i="33"/>
  <c r="G52" i="33"/>
  <c r="H52" i="33"/>
  <c r="I52" i="33"/>
  <c r="J52" i="33"/>
  <c r="K52" i="33"/>
  <c r="L52" i="33"/>
  <c r="M52" i="33"/>
  <c r="M61" i="33" s="1"/>
  <c r="D52" i="33"/>
  <c r="N52" i="33" s="1"/>
  <c r="O52" i="33" s="1"/>
  <c r="N53" i="33"/>
  <c r="O53" i="33" s="1"/>
  <c r="N54" i="33"/>
  <c r="O54" i="33" s="1"/>
  <c r="N41" i="33"/>
  <c r="O41" i="33"/>
  <c r="N42" i="33"/>
  <c r="O42" i="33" s="1"/>
  <c r="N43" i="33"/>
  <c r="O43" i="33" s="1"/>
  <c r="N44" i="33"/>
  <c r="O44" i="33" s="1"/>
  <c r="N45" i="33"/>
  <c r="O45" i="33" s="1"/>
  <c r="N46" i="33"/>
  <c r="N47" i="33"/>
  <c r="O47" i="33" s="1"/>
  <c r="N48" i="33"/>
  <c r="O48" i="33" s="1"/>
  <c r="N49" i="33"/>
  <c r="O49" i="33"/>
  <c r="N50" i="33"/>
  <c r="O50" i="33" s="1"/>
  <c r="N51" i="33"/>
  <c r="O51" i="33"/>
  <c r="N40" i="33"/>
  <c r="O40" i="33"/>
  <c r="O46" i="33"/>
  <c r="O58" i="33"/>
  <c r="N13" i="33"/>
  <c r="O13" i="33"/>
  <c r="N14" i="33"/>
  <c r="O14" i="33"/>
  <c r="N15" i="33"/>
  <c r="O15" i="33" s="1"/>
  <c r="N7" i="33"/>
  <c r="O7" i="33" s="1"/>
  <c r="N8" i="33"/>
  <c r="O8" i="33" s="1"/>
  <c r="N9" i="33"/>
  <c r="O9" i="33" s="1"/>
  <c r="N10" i="33"/>
  <c r="O10" i="33"/>
  <c r="N6" i="33"/>
  <c r="O6" i="33" s="1"/>
  <c r="N38" i="33"/>
  <c r="O38" i="33"/>
  <c r="N36" i="33"/>
  <c r="O36" i="33" s="1"/>
  <c r="N37" i="33"/>
  <c r="O37" i="33" s="1"/>
  <c r="N32" i="33"/>
  <c r="O32" i="33" s="1"/>
  <c r="N33" i="33"/>
  <c r="O33" i="33"/>
  <c r="N34" i="33"/>
  <c r="O34" i="33" s="1"/>
  <c r="N35" i="33"/>
  <c r="O35" i="33"/>
  <c r="N22" i="33"/>
  <c r="O22" i="33"/>
  <c r="N23" i="33"/>
  <c r="O23" i="33" s="1"/>
  <c r="N24" i="33"/>
  <c r="O24" i="33" s="1"/>
  <c r="N25" i="33"/>
  <c r="O25" i="33"/>
  <c r="N26" i="33"/>
  <c r="O26" i="33" s="1"/>
  <c r="N27" i="33"/>
  <c r="O27" i="33"/>
  <c r="N28" i="33"/>
  <c r="O28" i="33" s="1"/>
  <c r="N29" i="33"/>
  <c r="O29" i="33" s="1"/>
  <c r="N30" i="33"/>
  <c r="O30" i="33" s="1"/>
  <c r="N31" i="33"/>
  <c r="O31" i="33"/>
  <c r="N17" i="33"/>
  <c r="O17" i="33" s="1"/>
  <c r="N18" i="33"/>
  <c r="O18" i="33"/>
  <c r="N19" i="33"/>
  <c r="O19" i="33"/>
  <c r="N20" i="33"/>
  <c r="O20" i="33" s="1"/>
  <c r="N21" i="33"/>
  <c r="O21" i="33" s="1"/>
  <c r="N12" i="33"/>
  <c r="O12" i="33"/>
  <c r="I63" i="38"/>
  <c r="M63" i="38"/>
  <c r="N38" i="38"/>
  <c r="O38" i="38" s="1"/>
  <c r="N15" i="38"/>
  <c r="O15" i="38" s="1"/>
  <c r="G60" i="39"/>
  <c r="N52" i="40"/>
  <c r="O52" i="40" s="1"/>
  <c r="F61" i="40"/>
  <c r="N16" i="39"/>
  <c r="O16" i="39" s="1"/>
  <c r="D61" i="40"/>
  <c r="N47" i="40"/>
  <c r="O47" i="40" s="1"/>
  <c r="J60" i="39"/>
  <c r="N59" i="33"/>
  <c r="O59" i="33" s="1"/>
  <c r="N5" i="36"/>
  <c r="O5" i="36" s="1"/>
  <c r="H59" i="37"/>
  <c r="F60" i="39"/>
  <c r="N49" i="39"/>
  <c r="O49" i="39" s="1"/>
  <c r="K59" i="41"/>
  <c r="N34" i="41"/>
  <c r="O34" i="41"/>
  <c r="N14" i="41"/>
  <c r="O14" i="41" s="1"/>
  <c r="K62" i="42"/>
  <c r="L62" i="42"/>
  <c r="G62" i="42"/>
  <c r="N57" i="42"/>
  <c r="O57" i="42" s="1"/>
  <c r="N51" i="42"/>
  <c r="O51" i="42"/>
  <c r="N47" i="42"/>
  <c r="O47" i="42"/>
  <c r="E62" i="42"/>
  <c r="I59" i="43"/>
  <c r="K59" i="43"/>
  <c r="F59" i="43"/>
  <c r="J59" i="43"/>
  <c r="N47" i="43"/>
  <c r="O47" i="43" s="1"/>
  <c r="N56" i="43"/>
  <c r="O56" i="43" s="1"/>
  <c r="N52" i="43"/>
  <c r="O52" i="43" s="1"/>
  <c r="N38" i="43"/>
  <c r="O38" i="43" s="1"/>
  <c r="N16" i="43"/>
  <c r="O16" i="43" s="1"/>
  <c r="E59" i="43"/>
  <c r="I58" i="44"/>
  <c r="M58" i="44"/>
  <c r="H58" i="44"/>
  <c r="K58" i="44"/>
  <c r="N56" i="44"/>
  <c r="O56" i="44" s="1"/>
  <c r="N49" i="44"/>
  <c r="O49" i="44" s="1"/>
  <c r="E58" i="44"/>
  <c r="D58" i="44"/>
  <c r="N15" i="44"/>
  <c r="O15" i="44" s="1"/>
  <c r="N12" i="44"/>
  <c r="O12" i="44" s="1"/>
  <c r="N5" i="44"/>
  <c r="O5" i="44" s="1"/>
  <c r="G58" i="45"/>
  <c r="J58" i="45"/>
  <c r="I58" i="45"/>
  <c r="N48" i="45"/>
  <c r="O48" i="45"/>
  <c r="N38" i="45"/>
  <c r="O38" i="45" s="1"/>
  <c r="E58" i="45"/>
  <c r="N5" i="45"/>
  <c r="O5" i="45" s="1"/>
  <c r="H53" i="46"/>
  <c r="M53" i="46"/>
  <c r="J53" i="46"/>
  <c r="L53" i="46"/>
  <c r="I53" i="46"/>
  <c r="N10" i="46"/>
  <c r="O10" i="46" s="1"/>
  <c r="N47" i="46"/>
  <c r="O47" i="46" s="1"/>
  <c r="E53" i="46"/>
  <c r="N32" i="46"/>
  <c r="O32" i="46" s="1"/>
  <c r="D53" i="46"/>
  <c r="L53" i="47"/>
  <c r="I53" i="47"/>
  <c r="N11" i="47"/>
  <c r="O11" i="47" s="1"/>
  <c r="M53" i="47"/>
  <c r="G53" i="47"/>
  <c r="H53" i="47"/>
  <c r="K53" i="47"/>
  <c r="N51" i="47"/>
  <c r="O51" i="47" s="1"/>
  <c r="N45" i="47"/>
  <c r="O45" i="47"/>
  <c r="F53" i="47"/>
  <c r="N33" i="47"/>
  <c r="O33" i="47"/>
  <c r="D53" i="47"/>
  <c r="E53" i="47"/>
  <c r="N14" i="47"/>
  <c r="O14" i="47" s="1"/>
  <c r="N5" i="47"/>
  <c r="O5" i="47" s="1"/>
  <c r="D59" i="49"/>
  <c r="G59" i="49"/>
  <c r="P52" i="49" l="1"/>
  <c r="Q52" i="49" s="1"/>
  <c r="P49" i="49"/>
  <c r="Q49" i="49" s="1"/>
  <c r="N11" i="34"/>
  <c r="O11" i="34" s="1"/>
  <c r="N62" i="35"/>
  <c r="O62" i="35" s="1"/>
  <c r="N11" i="40"/>
  <c r="O11" i="40" s="1"/>
  <c r="N37" i="34"/>
  <c r="O37" i="34" s="1"/>
  <c r="N56" i="35"/>
  <c r="O56" i="35" s="1"/>
  <c r="D59" i="37"/>
  <c r="H60" i="39"/>
  <c r="N53" i="46"/>
  <c r="O53" i="46" s="1"/>
  <c r="H61" i="33"/>
  <c r="J62" i="34"/>
  <c r="N55" i="34"/>
  <c r="O55" i="34" s="1"/>
  <c r="M64" i="35"/>
  <c r="I59" i="37"/>
  <c r="H59" i="41"/>
  <c r="N44" i="46"/>
  <c r="O44" i="46" s="1"/>
  <c r="I62" i="34"/>
  <c r="E61" i="40"/>
  <c r="N61" i="40" s="1"/>
  <c r="O61" i="40" s="1"/>
  <c r="N36" i="44"/>
  <c r="O36" i="44" s="1"/>
  <c r="K61" i="33"/>
  <c r="G61" i="33"/>
  <c r="N52" i="35"/>
  <c r="O52" i="35" s="1"/>
  <c r="N14" i="36"/>
  <c r="O14" i="36" s="1"/>
  <c r="D63" i="38"/>
  <c r="J61" i="40"/>
  <c r="N16" i="33"/>
  <c r="O16" i="33" s="1"/>
  <c r="L62" i="34"/>
  <c r="N49" i="36"/>
  <c r="O49" i="36" s="1"/>
  <c r="N5" i="43"/>
  <c r="O5" i="43" s="1"/>
  <c r="N11" i="43"/>
  <c r="O11" i="43" s="1"/>
  <c r="G59" i="37"/>
  <c r="D60" i="39"/>
  <c r="K61" i="40"/>
  <c r="N60" i="34"/>
  <c r="O60" i="34" s="1"/>
  <c r="M62" i="34"/>
  <c r="N16" i="35"/>
  <c r="O16" i="35" s="1"/>
  <c r="D62" i="34"/>
  <c r="N62" i="34" s="1"/>
  <c r="O62" i="34" s="1"/>
  <c r="D62" i="36"/>
  <c r="N62" i="36" s="1"/>
  <c r="O62" i="36" s="1"/>
  <c r="G62" i="34"/>
  <c r="H62" i="34"/>
  <c r="L61" i="33"/>
  <c r="N5" i="37"/>
  <c r="O5" i="37" s="1"/>
  <c r="N11" i="38"/>
  <c r="O11" i="38" s="1"/>
  <c r="N5" i="39"/>
  <c r="O5" i="39" s="1"/>
  <c r="M61" i="40"/>
  <c r="N11" i="39"/>
  <c r="O11" i="39" s="1"/>
  <c r="N5" i="35"/>
  <c r="O5" i="35" s="1"/>
  <c r="H64" i="35"/>
  <c r="F62" i="36"/>
  <c r="J59" i="41"/>
  <c r="L58" i="44"/>
  <c r="N58" i="44" s="1"/>
  <c r="O58" i="44" s="1"/>
  <c r="N16" i="45"/>
  <c r="O16" i="45" s="1"/>
  <c r="P57" i="49"/>
  <c r="Q57" i="49" s="1"/>
  <c r="N53" i="47"/>
  <c r="O53" i="47" s="1"/>
  <c r="N55" i="33"/>
  <c r="O55" i="33" s="1"/>
  <c r="E64" i="35"/>
  <c r="N38" i="35"/>
  <c r="O38" i="35" s="1"/>
  <c r="L59" i="37"/>
  <c r="E63" i="38"/>
  <c r="N63" i="38" s="1"/>
  <c r="O63" i="38" s="1"/>
  <c r="N16" i="34"/>
  <c r="O16" i="34" s="1"/>
  <c r="F64" i="35"/>
  <c r="N12" i="35"/>
  <c r="O12" i="35" s="1"/>
  <c r="J64" i="35"/>
  <c r="N11" i="36"/>
  <c r="O11" i="36" s="1"/>
  <c r="M59" i="37"/>
  <c r="N16" i="40"/>
  <c r="O16" i="40" s="1"/>
  <c r="N39" i="33"/>
  <c r="O39" i="33" s="1"/>
  <c r="I62" i="36"/>
  <c r="N11" i="33"/>
  <c r="O11" i="33" s="1"/>
  <c r="F59" i="37"/>
  <c r="P59" i="49"/>
  <c r="Q59" i="49" s="1"/>
  <c r="L60" i="39"/>
  <c r="P55" i="50"/>
  <c r="Q55" i="50" s="1"/>
  <c r="N59" i="41"/>
  <c r="O59" i="41" s="1"/>
  <c r="H58" i="45"/>
  <c r="D62" i="42"/>
  <c r="N62" i="42" s="1"/>
  <c r="O62" i="42" s="1"/>
  <c r="N5" i="33"/>
  <c r="O5" i="33" s="1"/>
  <c r="N52" i="34"/>
  <c r="O52" i="34" s="1"/>
  <c r="D61" i="33"/>
  <c r="E60" i="39"/>
  <c r="N48" i="37"/>
  <c r="O48" i="37" s="1"/>
  <c r="D58" i="45"/>
  <c r="N11" i="41"/>
  <c r="O11" i="41" s="1"/>
  <c r="N16" i="37"/>
  <c r="O16" i="37" s="1"/>
  <c r="N5" i="34"/>
  <c r="O5" i="34" s="1"/>
  <c r="D64" i="35"/>
  <c r="N64" i="35" s="1"/>
  <c r="O64" i="35" s="1"/>
  <c r="F61" i="33"/>
  <c r="N37" i="37"/>
  <c r="O37" i="37" s="1"/>
  <c r="F62" i="34"/>
  <c r="N59" i="36"/>
  <c r="O59" i="36" s="1"/>
  <c r="K59" i="37"/>
  <c r="N52" i="38"/>
  <c r="O52" i="38" s="1"/>
  <c r="N59" i="37" l="1"/>
  <c r="O59" i="37" s="1"/>
  <c r="N60" i="39"/>
  <c r="O60" i="39" s="1"/>
  <c r="N61" i="33"/>
  <c r="O61" i="33" s="1"/>
  <c r="N58" i="45"/>
  <c r="O58" i="45" s="1"/>
</calcChain>
</file>

<file path=xl/sharedStrings.xml><?xml version="1.0" encoding="utf-8"?>
<sst xmlns="http://schemas.openxmlformats.org/spreadsheetml/2006/main" count="1433" uniqueCount="222">
  <si>
    <t>Building Permits</t>
  </si>
  <si>
    <t>Taxes</t>
  </si>
  <si>
    <t>Ad Valorem Taxes</t>
  </si>
  <si>
    <t>Miscellaneous Revenues</t>
  </si>
  <si>
    <t>General</t>
  </si>
  <si>
    <t>Permanent</t>
  </si>
  <si>
    <t>Enterprise</t>
  </si>
  <si>
    <t>Pension</t>
  </si>
  <si>
    <t>Trust</t>
  </si>
  <si>
    <t>Component Units</t>
  </si>
  <si>
    <t>Local Option Taxes</t>
  </si>
  <si>
    <t>County Ninth-Cent Voted Fuel Tax</t>
  </si>
  <si>
    <t>Discretionary Sales Surtaxes</t>
  </si>
  <si>
    <t>Communications Services Taxes</t>
  </si>
  <si>
    <t>Permits, Fees, and Special Assessments</t>
  </si>
  <si>
    <t>Impact Fees - Residential - Public Safety</t>
  </si>
  <si>
    <t>Special Assessments - Charges for Public Services</t>
  </si>
  <si>
    <t>Other Permits, Fees, and Special Assessments</t>
  </si>
  <si>
    <t>Intergovernmental Revenue</t>
  </si>
  <si>
    <t>Federal Grant - Economic Environment</t>
  </si>
  <si>
    <t>State Grant - General Government</t>
  </si>
  <si>
    <t>State Grant - Public Safety</t>
  </si>
  <si>
    <t>Federal Grant - Physical Environment - Other Physical Environment</t>
  </si>
  <si>
    <t>State Grant - Physical Environment - Garbage / Solid Waste</t>
  </si>
  <si>
    <t>State Grant - Transportation - Other Transportation</t>
  </si>
  <si>
    <t>State Grant - Culture / Recreation</t>
  </si>
  <si>
    <t>State Grant - Court-Related Grants - Other Court-Related</t>
  </si>
  <si>
    <t>State Grant - Other</t>
  </si>
  <si>
    <t>State Shared Revenues - General Gov't - Revenue Sharing Proceeds</t>
  </si>
  <si>
    <t>State Shared Revenues - General Gov't - Insurance License Tax</t>
  </si>
  <si>
    <t>State Shared Revenues - General Gov't - Mobile Home License Tax</t>
  </si>
  <si>
    <t>State Shared Revenues - General Gov't - Alcoholic Beverage License Tax</t>
  </si>
  <si>
    <t>State Shared Revenues - General Gov't - Sales and Uses Taxes to Counties</t>
  </si>
  <si>
    <t>State Shared Revenues - Public Safety - Enhanced 911 Fee</t>
  </si>
  <si>
    <t>State Shared Revenues - Transportation - Other Transportation</t>
  </si>
  <si>
    <t>State Shared Revenues - Economic Environment</t>
  </si>
  <si>
    <t>State Shared Revenues - Other</t>
  </si>
  <si>
    <t>Grants from Other Local Units - Public Safety</t>
  </si>
  <si>
    <t>Grants from Other Local Units - Physical Environment</t>
  </si>
  <si>
    <t>Payments from Other Local Units in Lieu of Taxes</t>
  </si>
  <si>
    <t>Governmental Funds</t>
  </si>
  <si>
    <t>Proprietary Funds</t>
  </si>
  <si>
    <t>Account Total</t>
  </si>
  <si>
    <t>Fiduciary Funds</t>
  </si>
  <si>
    <t>Charges for Services</t>
  </si>
  <si>
    <t>Judgments, Fines, and Forfeits</t>
  </si>
  <si>
    <t>Other Sources</t>
  </si>
  <si>
    <t>State Shared Revenues - General Gov't - Other General Government</t>
  </si>
  <si>
    <t>General Gov't (Not Court-Related) - Recording Fees</t>
  </si>
  <si>
    <t>General Gov't (Not Court-Related) - Public Records Modernization Trust Fund</t>
  </si>
  <si>
    <t>General Gov't (Not Court-Related) - Fees Remitted to County from Tax Collector</t>
  </si>
  <si>
    <t>General Gov't (Not Court-Related) - Fees Remitted to County from Sheriff</t>
  </si>
  <si>
    <t>General Gov't (Not Court-Related) - Fees Remitted to County from Clerk of Circuit Court</t>
  </si>
  <si>
    <t>General Gov't (Not Court-Related) - Fees Remitted to County from Property Appraiser</t>
  </si>
  <si>
    <t>General Gov't (Not Court-Related) - Other General Gov't Charges and Fees</t>
  </si>
  <si>
    <t>Public Safety - Housing for Prisoners</t>
  </si>
  <si>
    <t>Public Safety - Other Public Safety Charges and Fees</t>
  </si>
  <si>
    <t>Physical Environment - Garbage / Solid Waste</t>
  </si>
  <si>
    <t>Culture / Recreation - Parks and Recreation</t>
  </si>
  <si>
    <t>Culture / Recreation - Special Recreation Facilities</t>
  </si>
  <si>
    <t>Total - All Account Codes</t>
  </si>
  <si>
    <t>Local Fiscal Year Ended September 30, 2009</t>
  </si>
  <si>
    <t>Fines - Library</t>
  </si>
  <si>
    <t>Other Judgments, Fines, and Forfeits</t>
  </si>
  <si>
    <t>Interest and Other Earnings - Interest</t>
  </si>
  <si>
    <t>Rents and Royalties</t>
  </si>
  <si>
    <t>Other Miscellaneous Revenues - Other</t>
  </si>
  <si>
    <t>Non-Operating - Inter-Fund Group Transfers In</t>
  </si>
  <si>
    <t>Account Code and Name</t>
  </si>
  <si>
    <t>Special Revenue</t>
  </si>
  <si>
    <t>Debt Service</t>
  </si>
  <si>
    <t>Capital Projects</t>
  </si>
  <si>
    <t>Internal Service</t>
  </si>
  <si>
    <t>Per Capita Account Total</t>
  </si>
  <si>
    <t>2009 Countywide Population:</t>
  </si>
  <si>
    <t>Lafayette County Government Revenues Reported by Account Code and Fund Type</t>
  </si>
  <si>
    <t>Local Fiscal Year Ended September 30, 2010</t>
  </si>
  <si>
    <t>First Local Option Fuel Tax (1 to 6 Cents)</t>
  </si>
  <si>
    <t>Impact Fees - Residential - Other</t>
  </si>
  <si>
    <t>State Grant - Economic Environment</t>
  </si>
  <si>
    <t>State Shared Revenues - General Gov't - Cardroom Tax</t>
  </si>
  <si>
    <t>State Shared Revenues - General Gov't - Local Gov't Half-Cent Sales Tax</t>
  </si>
  <si>
    <t>State Shared Revenues - Public Safety - Emergency Management Assistance</t>
  </si>
  <si>
    <t>State Shared Revenues - Clerk Allotment from Justice Administrative Commission</t>
  </si>
  <si>
    <t>State Payments in Lieu of Taxes</t>
  </si>
  <si>
    <t>General Gov't (Not Court-Related) - Fees Remitted to County from Supervisor of Elections</t>
  </si>
  <si>
    <t>Public Safety - Protective Inspection Fees</t>
  </si>
  <si>
    <t>Public Safety - Ambulance Fees</t>
  </si>
  <si>
    <t>Sale of Surplus Materials and Scrap</t>
  </si>
  <si>
    <t>2010 Countywide Census Population:</t>
  </si>
  <si>
    <t>Compiled from data obtained from the Florida Department of Financial Services, Division of Accounting and Auditing, Bureau of Local Government.</t>
  </si>
  <si>
    <t>Local Fiscal Year Ended September 30, 2011</t>
  </si>
  <si>
    <t>Other General Taxes</t>
  </si>
  <si>
    <t>State Grant - Court-Related Grants - Child Dependency</t>
  </si>
  <si>
    <t>Grants from Other Local Units - Other</t>
  </si>
  <si>
    <t>General Gov't (Not Court-Related) - County Officer Commission and Fees</t>
  </si>
  <si>
    <t>Culture / Recreation - Other Culture / Recreation Charges</t>
  </si>
  <si>
    <t>Judgments and Fines - Other Court-Ordered</t>
  </si>
  <si>
    <t>Disposition of Fixed Assets</t>
  </si>
  <si>
    <t>2011 Countywide Population:</t>
  </si>
  <si>
    <t>Local Fiscal Year Ended September 30, 2008</t>
  </si>
  <si>
    <t>Permits and Franchise Fees</t>
  </si>
  <si>
    <t>Other Permits and Fees</t>
  </si>
  <si>
    <t>State Grant - Court-Related Grants - Article V Clerk of Court Trust Fund</t>
  </si>
  <si>
    <t>Special Assessments - Service Charges</t>
  </si>
  <si>
    <t>Impact Fees - Public Safety</t>
  </si>
  <si>
    <t>Proceeds - Debt Proceeds</t>
  </si>
  <si>
    <t>2008 Countywide Population:</t>
  </si>
  <si>
    <t>Local Fiscal Year Ended September 30, 2012</t>
  </si>
  <si>
    <t>State Shared Revenues - Physical Environment - Garbage / Solid Waste</t>
  </si>
  <si>
    <t>General Gov't (Not Court-Related) - Fees Remitted to County from Clerk of County Court</t>
  </si>
  <si>
    <t>Proceeds of General Capital Asset Dispositions - Compensation for Loss</t>
  </si>
  <si>
    <t>2012 Countywide Population:</t>
  </si>
  <si>
    <t>Local Fiscal Year Ended September 30, 2013</t>
  </si>
  <si>
    <t>Communications Services Taxes (Chapter 202, F.S.)</t>
  </si>
  <si>
    <t>State Grant - Physical Environment - Other Physical Environment</t>
  </si>
  <si>
    <t>State Grant - Human Services - Other Human Services</t>
  </si>
  <si>
    <t>State Shared Revenues - General Government - Revenue Sharing Proceeds</t>
  </si>
  <si>
    <t>State Shared Revenues - General Government - Insurance License Tax</t>
  </si>
  <si>
    <t>State Shared Revenues - General Government - Mobile Home License Tax</t>
  </si>
  <si>
    <t>State Shared Revenues - General Government - Alcoholic Beverage License Tax</t>
  </si>
  <si>
    <t>State Shared Revenues - General Government - Cardroom Tax</t>
  </si>
  <si>
    <t>State Shared Revenues - General Government - Local Government Half-Cent Sales Tax</t>
  </si>
  <si>
    <t>State Shared Revenues - General Government - Other General Government</t>
  </si>
  <si>
    <t>General Government - Fees Remitted to County from Tax Collector</t>
  </si>
  <si>
    <t>General Government - Fees Remitted to County from Sheriff</t>
  </si>
  <si>
    <t>General Government - Fees Remitted to County from Clerk of Circuit Court</t>
  </si>
  <si>
    <t>General Government - Fees Remitted to County from Supervisor of Elections</t>
  </si>
  <si>
    <t>General Government - Fees Remitted to County from Property Appraiser</t>
  </si>
  <si>
    <t>Public Safety - Law Enforcement Services</t>
  </si>
  <si>
    <t>Court-Related Revenues - Restricted Board Revenue - Other Collections Transferred to BOCC</t>
  </si>
  <si>
    <t>Sales - Sale of Surplus Materials and Scrap</t>
  </si>
  <si>
    <t>2013 Countywide Population:</t>
  </si>
  <si>
    <t>Local Fiscal Year Ended September 30, 2014</t>
  </si>
  <si>
    <t>Grants from Other Local Units - General Government</t>
  </si>
  <si>
    <t>General Government - Recording Fees</t>
  </si>
  <si>
    <t>General Government - Other General Government Charges and Fees</t>
  </si>
  <si>
    <t>Court-Ordered Judgments and Fines - 10% of Fines to Public Records Modernization TF</t>
  </si>
  <si>
    <t>Court-Ordered Judgments and Fines - Other Court-Ordered</t>
  </si>
  <si>
    <t>2014 Countywide Population:</t>
  </si>
  <si>
    <t>Local Fiscal Year Ended September 30, 2015</t>
  </si>
  <si>
    <t>State Grant - Physical Environment - Stormwater Management</t>
  </si>
  <si>
    <t>State Shared Revenues - General Government - Sales and Uses Taxes to Counties</t>
  </si>
  <si>
    <t>Sales - Disposition of Fixed Assets</t>
  </si>
  <si>
    <t>Proceeds - Installment Purchases and Capital Lease Proceeds</t>
  </si>
  <si>
    <t>Proceeds of General Capital Asset Dispositions - Sales</t>
  </si>
  <si>
    <t>2015 Countywide Population:</t>
  </si>
  <si>
    <t>Local Fiscal Year Ended September 30, 2007</t>
  </si>
  <si>
    <t>Utility Service Tax - Telecommunications</t>
  </si>
  <si>
    <t>Franchise Fees, Licenses, and Permits</t>
  </si>
  <si>
    <t>Other Permits, Fees and Licenses</t>
  </si>
  <si>
    <t>Court Service Reimbursement - State Reimbursement</t>
  </si>
  <si>
    <t>2007 Countywide Population:</t>
  </si>
  <si>
    <t>Local Fiscal Year Ended September 30, 2006</t>
  </si>
  <si>
    <t>Local Option Fuel Tax / Alternative Fuel Tax</t>
  </si>
  <si>
    <t>Permits, Fees, and Licenses</t>
  </si>
  <si>
    <t>Occupational Licenses</t>
  </si>
  <si>
    <t>Federal Grant - Public Safety</t>
  </si>
  <si>
    <t>State Grant - Physical Environment - Sewer / Wastewater</t>
  </si>
  <si>
    <t>State Shared Revenues - Public Safety - Other Public Safety</t>
  </si>
  <si>
    <t>Grants from Other Local Units - Transportation</t>
  </si>
  <si>
    <t>County Court Criminal - Court Costs</t>
  </si>
  <si>
    <t>Circuit Court Criminal - Court Costs</t>
  </si>
  <si>
    <t>Traffic Court - Court Costs</t>
  </si>
  <si>
    <t>Court-Ordered Judgments and Fines - As Decided by County Court Criminal</t>
  </si>
  <si>
    <t>Court-Ordered Judgments and Fines - As Decided by Traffic Court</t>
  </si>
  <si>
    <t>Interest and Other Earnings - Dividends</t>
  </si>
  <si>
    <t>Article V - Clerk of Court Trust Fund</t>
  </si>
  <si>
    <t>2006 Countywide Population:</t>
  </si>
  <si>
    <t>Local Fiscal Year Ended September 30, 2016</t>
  </si>
  <si>
    <t>2016 Countywide Population:</t>
  </si>
  <si>
    <t>Local Fiscal Year Ended September 30, 2017</t>
  </si>
  <si>
    <t>2017 Countywide Population:</t>
  </si>
  <si>
    <t>Local Fiscal Year Ended September 30, 2018</t>
  </si>
  <si>
    <t>General Government - Public Records Modernization Trust Fund</t>
  </si>
  <si>
    <t>2018 Countywide Population:</t>
  </si>
  <si>
    <t>Local Fiscal Year Ended September 30, 2019</t>
  </si>
  <si>
    <t>Impact Fees - Residential - Physical Environment</t>
  </si>
  <si>
    <t>General Government - Internal Service Fund Fees and Charges</t>
  </si>
  <si>
    <t>Court-Related Revenues - Court Service Reimbursement - State Reimbursement</t>
  </si>
  <si>
    <t>2019 Countywide Population:</t>
  </si>
  <si>
    <t>Local Fiscal Year Ended September 30, 2020</t>
  </si>
  <si>
    <t>State Grant - Human Services - Health or Hospitals</t>
  </si>
  <si>
    <t>Physical Environment - Conservation and Resource Management</t>
  </si>
  <si>
    <t>Court-Related Revenues - County Court Criminal - Court Costs</t>
  </si>
  <si>
    <t>Court-Related Revenues - County Court Criminal - Non-Local Fines and Forfeitures</t>
  </si>
  <si>
    <t>2020 Countywide Population:</t>
  </si>
  <si>
    <t>Local Fiscal Year Ended September 30, 2021</t>
  </si>
  <si>
    <t>State Shared Revenues - Physical Environment - Other Physical Environment</t>
  </si>
  <si>
    <t>2021 Countywide Population:</t>
  </si>
  <si>
    <t>Per Capita Account</t>
  </si>
  <si>
    <t>Custodial</t>
  </si>
  <si>
    <t>Total Account</t>
  </si>
  <si>
    <t>General Government Taxes</t>
  </si>
  <si>
    <t>First Local Option Fuel Tax (1 to 6 Cents Local Option Fuel Tax)</t>
  </si>
  <si>
    <t>Local Government Infrastructure Surtax</t>
  </si>
  <si>
    <t>Local Communications Services Taxes</t>
  </si>
  <si>
    <t>Building Permits (Buildling Permit Fees)</t>
  </si>
  <si>
    <t>Permits - Other</t>
  </si>
  <si>
    <t>Intergovernmental Revenues</t>
  </si>
  <si>
    <t>Federal Grant - American Rescue Plan Act Funds</t>
  </si>
  <si>
    <t>State Grant - Court-Related Grants - County Article V Trust Fund</t>
  </si>
  <si>
    <t>State Shared Revenues - General Government - County Revenue Sharing Program</t>
  </si>
  <si>
    <t>State Shared Revenues - General Government - Local Government Half-Cent Sales Tax Program</t>
  </si>
  <si>
    <t>State Shared Revenues - Transportation - Constitutional Fuel Tax (2 Cents Fuel Tax)</t>
  </si>
  <si>
    <t>State Shared Revenues - Transportation - County Fuel Tax (1 Cent Fuel Tax)</t>
  </si>
  <si>
    <t>State Shared Revenues - Transportation - Fuel Tax Refunds and Credits</t>
  </si>
  <si>
    <t>Court-Related Revenues - Traffic Court - Court Costs</t>
  </si>
  <si>
    <t>Local Fiscal Year Ended September 30, 2022</t>
  </si>
  <si>
    <t>Federal Grant - General Government</t>
  </si>
  <si>
    <t>State Shared Revenues - General Government - Distribution of Sales and Use Taxes to Counties</t>
  </si>
  <si>
    <t>Physical Environment - Other Physical Environment Charges</t>
  </si>
  <si>
    <t>2022 Countywide Population:</t>
  </si>
  <si>
    <t>Local Fiscal Year Ended September 30, 2023</t>
  </si>
  <si>
    <t>Other Fees and Special Assessments</t>
  </si>
  <si>
    <t>Federal Grant - Human Services - Child Support Reimbursement</t>
  </si>
  <si>
    <t>2023 Countywide Population:</t>
  </si>
  <si>
    <t>Local Fiscal Year Ended September 30, 2024</t>
  </si>
  <si>
    <t>Private Purpose</t>
  </si>
  <si>
    <t>General Government - Fees Remitted to County from Clerk of County Court</t>
  </si>
  <si>
    <t>Other Miscellaneous Revenues - Settlements</t>
  </si>
  <si>
    <t>2024 Countywide Population: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</si>
</sst>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"/>
  </numFmts>
  <fonts count="11">
    <font>
      <sz val="12"/>
      <name val="Arial MT"/>
    </font>
    <font>
      <b/>
      <sz val="12"/>
      <name val="Arial MT"/>
      <family val="2"/>
    </font>
    <font>
      <b/>
      <sz val="10"/>
      <name val="Arial MT"/>
      <family val="2"/>
    </font>
    <font>
      <sz val="10"/>
      <name val="Arial MT"/>
      <family val="2"/>
    </font>
    <font>
      <b/>
      <u/>
      <sz val="10"/>
      <name val="Arial MT"/>
    </font>
    <font>
      <b/>
      <sz val="18"/>
      <name val="Arial MT"/>
    </font>
    <font>
      <b/>
      <sz val="10"/>
      <name val="Arial MT"/>
    </font>
    <font>
      <sz val="10"/>
      <name val="Arial MT"/>
    </font>
    <font>
      <b/>
      <sz val="12"/>
      <name val="Arial MT"/>
    </font>
    <font>
      <b/>
      <sz val="14"/>
      <name val="Arial MT"/>
      <family val="2"/>
    </font>
    <font>
      <b/>
      <sz val="22"/>
      <name val="Arial MT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3">
    <xf numFmtId="0" fontId="0" fillId="0" borderId="0" xfId="0"/>
    <xf numFmtId="0" fontId="2" fillId="0" borderId="0" xfId="0" applyFont="1" applyAlignment="1" applyProtection="1">
      <alignment horizontal="center"/>
    </xf>
    <xf numFmtId="0" fontId="2" fillId="0" borderId="0" xfId="0" applyFont="1" applyProtection="1"/>
    <xf numFmtId="0" fontId="3" fillId="0" borderId="0" xfId="0" applyFont="1" applyProtection="1"/>
    <xf numFmtId="37" fontId="3" fillId="0" borderId="0" xfId="0" applyNumberFormat="1" applyFont="1" applyProtection="1"/>
    <xf numFmtId="0" fontId="1" fillId="0" borderId="0" xfId="0" applyFont="1" applyProtection="1"/>
    <xf numFmtId="44" fontId="6" fillId="0" borderId="0" xfId="0" applyNumberFormat="1" applyFont="1" applyProtection="1"/>
    <xf numFmtId="0" fontId="5" fillId="0" borderId="0" xfId="0" applyFont="1" applyAlignment="1" applyProtection="1">
      <alignment horizontal="center"/>
    </xf>
    <xf numFmtId="0" fontId="4" fillId="0" borderId="0" xfId="0" applyFont="1" applyAlignment="1" applyProtection="1">
      <alignment horizontal="right"/>
    </xf>
    <xf numFmtId="43" fontId="3" fillId="0" borderId="0" xfId="0" applyNumberFormat="1" applyFont="1" applyProtection="1"/>
    <xf numFmtId="43" fontId="6" fillId="0" borderId="0" xfId="0" applyNumberFormat="1" applyFont="1" applyProtection="1"/>
    <xf numFmtId="0" fontId="1" fillId="0" borderId="0" xfId="0" applyFont="1" applyAlignment="1" applyProtection="1"/>
    <xf numFmtId="0" fontId="3" fillId="0" borderId="1" xfId="0" applyFont="1" applyBorder="1" applyAlignment="1" applyProtection="1">
      <alignment vertical="center"/>
    </xf>
    <xf numFmtId="0" fontId="7" fillId="0" borderId="1" xfId="0" applyFont="1" applyBorder="1" applyAlignment="1" applyProtection="1">
      <alignment vertical="center"/>
    </xf>
    <xf numFmtId="0" fontId="1" fillId="2" borderId="2" xfId="0" applyFont="1" applyFill="1" applyBorder="1" applyAlignment="1" applyProtection="1">
      <alignment vertical="center"/>
    </xf>
    <xf numFmtId="42" fontId="1" fillId="2" borderId="3" xfId="0" applyNumberFormat="1" applyFont="1" applyFill="1" applyBorder="1" applyAlignment="1" applyProtection="1">
      <alignment vertical="center"/>
    </xf>
    <xf numFmtId="0" fontId="3" fillId="0" borderId="4" xfId="0" applyFont="1" applyBorder="1" applyAlignment="1" applyProtection="1">
      <alignment vertical="center"/>
    </xf>
    <xf numFmtId="37" fontId="3" fillId="0" borderId="0" xfId="0" applyNumberFormat="1" applyFont="1" applyBorder="1" applyAlignment="1" applyProtection="1">
      <alignment vertical="center"/>
    </xf>
    <xf numFmtId="0" fontId="3" fillId="0" borderId="0" xfId="0" applyFont="1" applyBorder="1" applyAlignment="1" applyProtection="1">
      <alignment vertical="center"/>
    </xf>
    <xf numFmtId="0" fontId="3" fillId="0" borderId="5" xfId="0" applyFont="1" applyBorder="1" applyAlignment="1" applyProtection="1">
      <alignment vertical="center"/>
    </xf>
    <xf numFmtId="0" fontId="3" fillId="0" borderId="6" xfId="0" applyFont="1" applyBorder="1" applyAlignment="1" applyProtection="1">
      <alignment vertical="center"/>
    </xf>
    <xf numFmtId="0" fontId="7" fillId="0" borderId="6" xfId="0" applyFont="1" applyBorder="1" applyAlignment="1" applyProtection="1">
      <alignment vertical="center"/>
    </xf>
    <xf numFmtId="0" fontId="1" fillId="2" borderId="7" xfId="0" applyFont="1" applyFill="1" applyBorder="1" applyAlignment="1" applyProtection="1">
      <alignment vertical="center"/>
    </xf>
    <xf numFmtId="0" fontId="1" fillId="2" borderId="3" xfId="0" applyFont="1" applyFill="1" applyBorder="1" applyAlignment="1" applyProtection="1">
      <alignment vertical="center"/>
    </xf>
    <xf numFmtId="0" fontId="1" fillId="2" borderId="4" xfId="0" applyFont="1" applyFill="1" applyBorder="1" applyAlignment="1" applyProtection="1">
      <alignment vertical="center"/>
    </xf>
    <xf numFmtId="164" fontId="3" fillId="0" borderId="8" xfId="0" applyNumberFormat="1" applyFont="1" applyBorder="1" applyAlignment="1" applyProtection="1">
      <alignment horizontal="center" vertical="center"/>
    </xf>
    <xf numFmtId="0" fontId="1" fillId="2" borderId="9" xfId="0" applyFont="1" applyFill="1" applyBorder="1" applyAlignment="1" applyProtection="1">
      <alignment vertical="center"/>
    </xf>
    <xf numFmtId="42" fontId="1" fillId="2" borderId="10" xfId="0" applyNumberFormat="1" applyFont="1" applyFill="1" applyBorder="1" applyAlignment="1" applyProtection="1">
      <alignment vertical="center"/>
    </xf>
    <xf numFmtId="42" fontId="1" fillId="2" borderId="11" xfId="0" applyNumberFormat="1" applyFont="1" applyFill="1" applyBorder="1" applyAlignment="1" applyProtection="1">
      <alignment vertical="center"/>
    </xf>
    <xf numFmtId="0" fontId="1" fillId="2" borderId="1" xfId="0" applyFont="1" applyFill="1" applyBorder="1" applyAlignment="1" applyProtection="1">
      <alignment vertical="center"/>
    </xf>
    <xf numFmtId="0" fontId="1" fillId="2" borderId="12" xfId="0" applyFont="1" applyFill="1" applyBorder="1" applyAlignment="1" applyProtection="1">
      <alignment vertical="center"/>
    </xf>
    <xf numFmtId="0" fontId="1" fillId="2" borderId="6" xfId="0" applyFont="1" applyFill="1" applyBorder="1" applyAlignment="1" applyProtection="1">
      <alignment vertical="center"/>
    </xf>
    <xf numFmtId="42" fontId="1" fillId="2" borderId="12" xfId="0" applyNumberFormat="1" applyFont="1" applyFill="1" applyBorder="1" applyAlignment="1" applyProtection="1">
      <alignment vertical="center"/>
    </xf>
    <xf numFmtId="44" fontId="1" fillId="2" borderId="5" xfId="0" applyNumberFormat="1" applyFont="1" applyFill="1" applyBorder="1" applyAlignment="1" applyProtection="1">
      <alignment vertical="center"/>
    </xf>
    <xf numFmtId="37" fontId="8" fillId="2" borderId="13" xfId="0" applyNumberFormat="1" applyFont="1" applyFill="1" applyBorder="1" applyAlignment="1" applyProtection="1">
      <alignment horizontal="center" vertical="center" wrapText="1"/>
    </xf>
    <xf numFmtId="37" fontId="8" fillId="2" borderId="14" xfId="0" applyNumberFormat="1" applyFont="1" applyFill="1" applyBorder="1" applyAlignment="1" applyProtection="1">
      <alignment horizontal="center" vertical="center" wrapText="1"/>
    </xf>
    <xf numFmtId="0" fontId="9" fillId="2" borderId="15" xfId="0" applyFont="1" applyFill="1" applyBorder="1" applyAlignment="1" applyProtection="1">
      <alignment horizontal="center" vertical="center"/>
    </xf>
    <xf numFmtId="0" fontId="9" fillId="2" borderId="16" xfId="0" applyFont="1" applyFill="1" applyBorder="1" applyAlignment="1" applyProtection="1">
      <alignment horizontal="center" vertical="center"/>
    </xf>
    <xf numFmtId="44" fontId="1" fillId="2" borderId="17" xfId="0" applyNumberFormat="1" applyFont="1" applyFill="1" applyBorder="1" applyAlignment="1" applyProtection="1">
      <alignment vertical="center"/>
    </xf>
    <xf numFmtId="164" fontId="7" fillId="0" borderId="8" xfId="0" applyNumberFormat="1" applyFont="1" applyBorder="1" applyAlignment="1" applyProtection="1">
      <alignment horizontal="center" vertical="center"/>
    </xf>
    <xf numFmtId="0" fontId="3" fillId="0" borderId="18" xfId="0" applyFont="1" applyBorder="1" applyAlignment="1" applyProtection="1">
      <alignment vertical="center"/>
    </xf>
    <xf numFmtId="0" fontId="3" fillId="0" borderId="19" xfId="0" applyFont="1" applyBorder="1" applyAlignment="1" applyProtection="1">
      <alignment vertical="center"/>
    </xf>
    <xf numFmtId="37" fontId="3" fillId="0" borderId="19" xfId="0" applyNumberFormat="1" applyFont="1" applyBorder="1" applyAlignment="1" applyProtection="1">
      <alignment vertical="center"/>
    </xf>
    <xf numFmtId="41" fontId="3" fillId="0" borderId="20" xfId="0" applyNumberFormat="1" applyFont="1" applyBorder="1" applyAlignment="1" applyProtection="1">
      <alignment vertical="center"/>
    </xf>
    <xf numFmtId="42" fontId="1" fillId="2" borderId="8" xfId="0" applyNumberFormat="1" applyFont="1" applyFill="1" applyBorder="1" applyAlignment="1" applyProtection="1">
      <alignment vertical="center"/>
    </xf>
    <xf numFmtId="44" fontId="1" fillId="2" borderId="21" xfId="0" applyNumberFormat="1" applyFont="1" applyFill="1" applyBorder="1" applyAlignment="1" applyProtection="1">
      <alignment vertical="center"/>
    </xf>
    <xf numFmtId="42" fontId="3" fillId="0" borderId="12" xfId="0" applyNumberFormat="1" applyFont="1" applyBorder="1" applyAlignment="1" applyProtection="1">
      <alignment vertical="center"/>
    </xf>
    <xf numFmtId="44" fontId="3" fillId="0" borderId="21" xfId="0" applyNumberFormat="1" applyFont="1" applyBorder="1" applyAlignment="1" applyProtection="1">
      <alignment vertical="center"/>
    </xf>
    <xf numFmtId="0" fontId="3" fillId="0" borderId="6" xfId="0" applyFont="1" applyFill="1" applyBorder="1" applyAlignment="1" applyProtection="1">
      <alignment vertical="center"/>
    </xf>
    <xf numFmtId="0" fontId="9" fillId="2" borderId="15" xfId="0" applyFont="1" applyFill="1" applyBorder="1" applyAlignment="1">
      <alignment horizontal="center" vertical="center"/>
    </xf>
    <xf numFmtId="0" fontId="9" fillId="2" borderId="16" xfId="0" applyFont="1" applyFill="1" applyBorder="1" applyAlignment="1">
      <alignment horizontal="center" vertical="center"/>
    </xf>
    <xf numFmtId="0" fontId="1" fillId="0" borderId="0" xfId="0" applyFont="1"/>
    <xf numFmtId="37" fontId="8" fillId="2" borderId="13" xfId="0" applyNumberFormat="1" applyFont="1" applyFill="1" applyBorder="1" applyAlignment="1">
      <alignment horizontal="center" vertical="center" wrapText="1"/>
    </xf>
    <xf numFmtId="37" fontId="8" fillId="2" borderId="14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1" fillId="2" borderId="4" xfId="0" applyFont="1" applyFill="1" applyBorder="1" applyAlignment="1">
      <alignment vertical="center"/>
    </xf>
    <xf numFmtId="0" fontId="1" fillId="2" borderId="9" xfId="0" applyFont="1" applyFill="1" applyBorder="1" applyAlignment="1">
      <alignment vertical="center"/>
    </xf>
    <xf numFmtId="42" fontId="1" fillId="2" borderId="10" xfId="0" applyNumberFormat="1" applyFont="1" applyFill="1" applyBorder="1" applyAlignment="1">
      <alignment vertical="center"/>
    </xf>
    <xf numFmtId="42" fontId="1" fillId="2" borderId="11" xfId="0" applyNumberFormat="1" applyFont="1" applyFill="1" applyBorder="1" applyAlignment="1">
      <alignment vertical="center"/>
    </xf>
    <xf numFmtId="44" fontId="1" fillId="2" borderId="5" xfId="0" applyNumberFormat="1" applyFont="1" applyFill="1" applyBorder="1" applyAlignment="1">
      <alignment vertical="center"/>
    </xf>
    <xf numFmtId="0" fontId="3" fillId="0" borderId="0" xfId="0" applyFont="1"/>
    <xf numFmtId="0" fontId="3" fillId="0" borderId="1" xfId="0" applyFont="1" applyBorder="1" applyAlignment="1">
      <alignment vertical="center"/>
    </xf>
    <xf numFmtId="164" fontId="3" fillId="0" borderId="8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42" fontId="3" fillId="0" borderId="12" xfId="0" applyNumberFormat="1" applyFont="1" applyBorder="1" applyAlignment="1">
      <alignment vertical="center"/>
    </xf>
    <xf numFmtId="44" fontId="3" fillId="0" borderId="21" xfId="0" applyNumberFormat="1" applyFont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1" fillId="2" borderId="12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42" fontId="1" fillId="2" borderId="12" xfId="0" applyNumberFormat="1" applyFont="1" applyFill="1" applyBorder="1" applyAlignment="1">
      <alignment vertical="center"/>
    </xf>
    <xf numFmtId="42" fontId="1" fillId="2" borderId="8" xfId="0" applyNumberFormat="1" applyFont="1" applyFill="1" applyBorder="1" applyAlignment="1">
      <alignment vertical="center"/>
    </xf>
    <xf numFmtId="44" fontId="1" fillId="2" borderId="21" xfId="0" applyNumberFormat="1" applyFont="1" applyFill="1" applyBorder="1" applyAlignment="1">
      <alignment vertical="center"/>
    </xf>
    <xf numFmtId="0" fontId="7" fillId="0" borderId="1" xfId="0" applyFont="1" applyBorder="1" applyAlignment="1">
      <alignment vertical="center"/>
    </xf>
    <xf numFmtId="164" fontId="7" fillId="0" borderId="8" xfId="0" applyNumberFormat="1" applyFont="1" applyBorder="1" applyAlignment="1">
      <alignment horizontal="center" vertical="center"/>
    </xf>
    <xf numFmtId="0" fontId="7" fillId="0" borderId="6" xfId="0" applyFont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42" fontId="1" fillId="2" borderId="3" xfId="0" applyNumberFormat="1" applyFont="1" applyFill="1" applyBorder="1" applyAlignment="1">
      <alignment vertical="center"/>
    </xf>
    <xf numFmtId="44" fontId="1" fillId="2" borderId="17" xfId="0" applyNumberFormat="1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0" xfId="0" applyFont="1" applyAlignment="1">
      <alignment vertical="center"/>
    </xf>
    <xf numFmtId="37" fontId="3" fillId="0" borderId="0" xfId="0" applyNumberFormat="1" applyFont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18" xfId="0" applyFont="1" applyBorder="1" applyAlignment="1">
      <alignment vertical="center"/>
    </xf>
    <xf numFmtId="0" fontId="3" fillId="0" borderId="19" xfId="0" applyFont="1" applyBorder="1" applyAlignment="1">
      <alignment vertical="center"/>
    </xf>
    <xf numFmtId="37" fontId="3" fillId="0" borderId="19" xfId="0" applyNumberFormat="1" applyFont="1" applyBorder="1" applyAlignment="1">
      <alignment vertical="center"/>
    </xf>
    <xf numFmtId="41" fontId="3" fillId="0" borderId="20" xfId="0" applyNumberFormat="1" applyFont="1" applyBorder="1" applyAlignment="1">
      <alignment vertical="center"/>
    </xf>
    <xf numFmtId="37" fontId="3" fillId="0" borderId="0" xfId="0" applyNumberFormat="1" applyFont="1"/>
    <xf numFmtId="0" fontId="5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44" fontId="6" fillId="0" borderId="0" xfId="0" applyNumberFormat="1" applyFont="1"/>
    <xf numFmtId="43" fontId="3" fillId="0" borderId="0" xfId="0" applyNumberFormat="1" applyFont="1"/>
    <xf numFmtId="43" fontId="6" fillId="0" borderId="0" xfId="0" applyNumberFormat="1" applyFont="1"/>
    <xf numFmtId="0" fontId="2" fillId="0" borderId="0" xfId="0" applyFont="1"/>
    <xf numFmtId="37" fontId="3" fillId="0" borderId="19" xfId="0" applyNumberFormat="1" applyFont="1" applyBorder="1" applyAlignment="1">
      <alignment horizontal="right" vertical="center"/>
    </xf>
    <xf numFmtId="0" fontId="3" fillId="0" borderId="22" xfId="0" applyFont="1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0" fillId="0" borderId="24" xfId="0" applyBorder="1" applyAlignment="1">
      <alignment vertical="center" wrapText="1"/>
    </xf>
    <xf numFmtId="0" fontId="3" fillId="0" borderId="25" xfId="0" applyFont="1" applyBorder="1" applyAlignment="1">
      <alignment horizontal="left" vertical="center" wrapText="1"/>
    </xf>
    <xf numFmtId="0" fontId="0" fillId="0" borderId="26" xfId="0" applyBorder="1" applyAlignment="1">
      <alignment horizontal="left" vertical="center" wrapText="1"/>
    </xf>
    <xf numFmtId="0" fontId="0" fillId="0" borderId="27" xfId="0" applyBorder="1" applyAlignment="1">
      <alignment horizontal="left" vertical="center" wrapText="1"/>
    </xf>
    <xf numFmtId="0" fontId="10" fillId="0" borderId="28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8" fillId="2" borderId="28" xfId="0" applyFont="1" applyFill="1" applyBorder="1" applyAlignment="1">
      <alignment horizontal="left" vertical="center" wrapText="1"/>
    </xf>
    <xf numFmtId="0" fontId="0" fillId="0" borderId="15" xfId="0" applyBorder="1" applyAlignment="1">
      <alignment vertical="center" wrapText="1"/>
    </xf>
    <xf numFmtId="0" fontId="0" fillId="0" borderId="30" xfId="0" applyBorder="1" applyAlignment="1">
      <alignment vertical="center" wrapText="1"/>
    </xf>
    <xf numFmtId="0" fontId="0" fillId="0" borderId="25" xfId="0" applyBorder="1" applyAlignment="1">
      <alignment vertical="center" wrapText="1"/>
    </xf>
    <xf numFmtId="0" fontId="0" fillId="0" borderId="26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9" fillId="2" borderId="31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0" fontId="9" fillId="2" borderId="32" xfId="0" applyFont="1" applyFill="1" applyBorder="1" applyAlignment="1">
      <alignment horizontal="center" vertical="center"/>
    </xf>
    <xf numFmtId="37" fontId="8" fillId="2" borderId="33" xfId="0" applyNumberFormat="1" applyFont="1" applyFill="1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37" fontId="3" fillId="0" borderId="19" xfId="0" applyNumberFormat="1" applyFont="1" applyBorder="1" applyAlignment="1" applyProtection="1">
      <alignment horizontal="right" vertical="center"/>
    </xf>
    <xf numFmtId="0" fontId="3" fillId="0" borderId="22" xfId="0" applyFont="1" applyBorder="1" applyAlignment="1" applyProtection="1">
      <alignment vertical="center" wrapText="1"/>
    </xf>
    <xf numFmtId="0" fontId="3" fillId="0" borderId="25" xfId="0" applyFont="1" applyBorder="1" applyAlignment="1" applyProtection="1">
      <alignment horizontal="left" vertical="center" wrapText="1"/>
    </xf>
    <xf numFmtId="0" fontId="10" fillId="0" borderId="28" xfId="0" applyFont="1" applyBorder="1" applyAlignment="1" applyProtection="1">
      <alignment horizontal="center" vertical="center"/>
    </xf>
    <xf numFmtId="0" fontId="10" fillId="0" borderId="15" xfId="0" applyFont="1" applyBorder="1" applyAlignment="1" applyProtection="1">
      <alignment horizontal="center" vertical="center"/>
    </xf>
    <xf numFmtId="0" fontId="10" fillId="0" borderId="29" xfId="0" applyFont="1" applyBorder="1" applyAlignment="1" applyProtection="1">
      <alignment horizontal="center" vertical="center"/>
    </xf>
    <xf numFmtId="0" fontId="5" fillId="0" borderId="4" xfId="0" applyFont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horizontal="center" vertical="center"/>
    </xf>
    <xf numFmtId="0" fontId="5" fillId="0" borderId="5" xfId="0" applyFont="1" applyBorder="1" applyAlignment="1" applyProtection="1">
      <alignment horizontal="center" vertical="center"/>
    </xf>
    <xf numFmtId="0" fontId="8" fillId="2" borderId="28" xfId="0" applyFont="1" applyFill="1" applyBorder="1" applyAlignment="1" applyProtection="1">
      <alignment horizontal="left" vertical="center" wrapText="1"/>
    </xf>
    <xf numFmtId="0" fontId="9" fillId="2" borderId="31" xfId="0" applyFont="1" applyFill="1" applyBorder="1" applyAlignment="1" applyProtection="1">
      <alignment horizontal="center" vertical="center"/>
    </xf>
    <xf numFmtId="0" fontId="9" fillId="2" borderId="9" xfId="0" applyFont="1" applyFill="1" applyBorder="1" applyAlignment="1" applyProtection="1">
      <alignment horizontal="center" vertical="center"/>
    </xf>
    <xf numFmtId="0" fontId="9" fillId="2" borderId="32" xfId="0" applyFont="1" applyFill="1" applyBorder="1" applyAlignment="1" applyProtection="1">
      <alignment horizontal="center" vertical="center"/>
    </xf>
    <xf numFmtId="37" fontId="8" fillId="2" borderId="33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microsoft.com/office/2017/10/relationships/person" Target="persons/perso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9090DB-7DAC-4DB1-89EF-80178A121606}">
  <sheetPr>
    <pageSetUpPr fitToPage="1"/>
  </sheetPr>
  <dimension ref="A1:EE60"/>
  <sheetViews>
    <sheetView tabSelected="1" workbookViewId="0">
      <selection sqref="A1:Q1"/>
    </sheetView>
  </sheetViews>
  <sheetFormatPr defaultColWidth="9.77734375" defaultRowHeight="15"/>
  <cols>
    <col min="1" max="1" width="2.77734375" style="60" customWidth="1"/>
    <col min="2" max="2" width="6.77734375" style="60" customWidth="1"/>
    <col min="3" max="3" width="65.77734375" style="60" customWidth="1"/>
    <col min="4" max="10" width="14.77734375" style="88" customWidth="1"/>
    <col min="11" max="15" width="13.77734375" style="88" customWidth="1"/>
    <col min="16" max="16" width="16.77734375" style="88" customWidth="1"/>
    <col min="17" max="17" width="13.77734375" style="60" customWidth="1"/>
    <col min="18" max="19" width="9.77734375" style="60"/>
  </cols>
  <sheetData>
    <row r="1" spans="1:135" ht="27.75">
      <c r="A1" s="102" t="s">
        <v>75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4"/>
      <c r="R1" s="89"/>
      <c r="S1"/>
    </row>
    <row r="2" spans="1:135" ht="24" thickBot="1">
      <c r="A2" s="105" t="s">
        <v>217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7"/>
      <c r="R2" s="89"/>
      <c r="S2"/>
    </row>
    <row r="3" spans="1:135" ht="18" customHeight="1">
      <c r="A3" s="108" t="s">
        <v>68</v>
      </c>
      <c r="B3" s="109"/>
      <c r="C3" s="110"/>
      <c r="D3" s="114" t="s">
        <v>40</v>
      </c>
      <c r="E3" s="115"/>
      <c r="F3" s="115"/>
      <c r="G3" s="115"/>
      <c r="H3" s="116"/>
      <c r="I3" s="114" t="s">
        <v>41</v>
      </c>
      <c r="J3" s="116"/>
      <c r="K3" s="114" t="s">
        <v>43</v>
      </c>
      <c r="L3" s="115"/>
      <c r="M3" s="115"/>
      <c r="N3" s="116"/>
      <c r="O3" s="49"/>
      <c r="P3" s="50"/>
      <c r="Q3" s="117" t="s">
        <v>190</v>
      </c>
      <c r="R3" s="51"/>
      <c r="S3"/>
    </row>
    <row r="4" spans="1:135" ht="32.25" customHeight="1" thickBot="1">
      <c r="A4" s="111"/>
      <c r="B4" s="112"/>
      <c r="C4" s="113"/>
      <c r="D4" s="52" t="s">
        <v>4</v>
      </c>
      <c r="E4" s="52" t="s">
        <v>69</v>
      </c>
      <c r="F4" s="52" t="s">
        <v>70</v>
      </c>
      <c r="G4" s="52" t="s">
        <v>71</v>
      </c>
      <c r="H4" s="52" t="s">
        <v>5</v>
      </c>
      <c r="I4" s="52" t="s">
        <v>6</v>
      </c>
      <c r="J4" s="53" t="s">
        <v>72</v>
      </c>
      <c r="K4" s="53" t="s">
        <v>191</v>
      </c>
      <c r="L4" s="53" t="s">
        <v>7</v>
      </c>
      <c r="M4" s="53" t="s">
        <v>8</v>
      </c>
      <c r="N4" s="53" t="s">
        <v>218</v>
      </c>
      <c r="O4" s="53" t="s">
        <v>9</v>
      </c>
      <c r="P4" s="53" t="s">
        <v>192</v>
      </c>
      <c r="Q4" s="118"/>
      <c r="R4" s="90"/>
      <c r="S4" s="54"/>
      <c r="T4" s="54"/>
      <c r="U4" s="54"/>
      <c r="V4" s="54"/>
      <c r="W4" s="54"/>
      <c r="X4" s="54"/>
      <c r="Y4" s="54"/>
      <c r="Z4" s="54"/>
      <c r="AA4" s="54"/>
      <c r="AB4" s="54"/>
      <c r="AC4" s="54"/>
      <c r="AD4" s="54"/>
      <c r="AE4" s="54"/>
      <c r="AF4" s="54"/>
      <c r="AG4" s="54"/>
      <c r="AH4" s="54"/>
      <c r="AI4" s="54"/>
      <c r="AJ4" s="54"/>
      <c r="AK4" s="54"/>
      <c r="AL4" s="54"/>
      <c r="AM4" s="54"/>
      <c r="AN4" s="54"/>
      <c r="AO4" s="54"/>
      <c r="AP4" s="54"/>
      <c r="AQ4" s="54"/>
      <c r="AR4" s="54"/>
      <c r="AS4" s="54"/>
      <c r="AT4" s="54"/>
      <c r="AU4" s="54"/>
      <c r="AV4" s="54"/>
      <c r="AW4" s="54"/>
      <c r="AX4" s="54"/>
      <c r="AY4" s="54"/>
      <c r="AZ4" s="54"/>
      <c r="BA4" s="54"/>
      <c r="BB4" s="54"/>
      <c r="BC4" s="54"/>
      <c r="BD4" s="54"/>
      <c r="BE4" s="54"/>
      <c r="BF4" s="54"/>
      <c r="BG4" s="54"/>
      <c r="BH4" s="54"/>
      <c r="BI4" s="54"/>
      <c r="BJ4" s="54"/>
      <c r="BK4" s="54"/>
      <c r="BL4" s="54"/>
      <c r="BM4" s="54"/>
      <c r="BN4" s="54"/>
      <c r="BO4" s="54"/>
      <c r="BP4" s="54"/>
      <c r="BQ4" s="54"/>
      <c r="BR4" s="54"/>
      <c r="BS4" s="54"/>
      <c r="BT4" s="54"/>
      <c r="BU4" s="54"/>
      <c r="BV4" s="54"/>
      <c r="BW4" s="54"/>
      <c r="BX4" s="54"/>
      <c r="BY4" s="54"/>
      <c r="BZ4" s="54"/>
      <c r="CA4" s="54"/>
      <c r="CB4" s="54"/>
      <c r="CC4" s="54"/>
      <c r="CD4" s="54"/>
      <c r="CE4" s="54"/>
      <c r="CF4" s="54"/>
      <c r="CG4" s="54"/>
      <c r="CH4" s="54"/>
      <c r="CI4" s="54"/>
      <c r="CJ4" s="54"/>
      <c r="CK4" s="54"/>
      <c r="CL4" s="54"/>
      <c r="CM4" s="54"/>
      <c r="CN4" s="54"/>
      <c r="CO4" s="54"/>
      <c r="CP4" s="54"/>
      <c r="CQ4" s="54"/>
      <c r="CR4" s="54"/>
      <c r="CS4" s="54"/>
      <c r="CT4" s="54"/>
      <c r="CU4" s="54"/>
      <c r="CV4" s="54"/>
      <c r="CW4" s="54"/>
      <c r="CX4" s="54"/>
      <c r="CY4" s="54"/>
      <c r="CZ4" s="54"/>
      <c r="DA4" s="54"/>
      <c r="DB4" s="54"/>
      <c r="DC4" s="54"/>
      <c r="DD4" s="54"/>
      <c r="DE4" s="54"/>
      <c r="DF4" s="54"/>
      <c r="DG4" s="54"/>
      <c r="DH4" s="54"/>
      <c r="DI4" s="54"/>
      <c r="DJ4" s="54"/>
      <c r="DK4" s="54"/>
      <c r="DL4" s="54"/>
      <c r="DM4" s="54"/>
      <c r="DN4" s="54"/>
      <c r="DO4" s="54"/>
      <c r="DP4" s="54"/>
      <c r="DQ4" s="54"/>
      <c r="DR4" s="54"/>
      <c r="DS4" s="54"/>
      <c r="DT4" s="54"/>
      <c r="DU4" s="54"/>
      <c r="DV4" s="54"/>
      <c r="DW4" s="54"/>
      <c r="DX4" s="54"/>
      <c r="DY4" s="54"/>
      <c r="DZ4" s="54"/>
      <c r="EA4" s="54"/>
      <c r="EB4" s="54"/>
      <c r="EC4" s="54"/>
      <c r="ED4" s="54"/>
      <c r="EE4" s="54"/>
    </row>
    <row r="5" spans="1:135" ht="15.75">
      <c r="A5" s="55" t="s">
        <v>193</v>
      </c>
      <c r="B5" s="56"/>
      <c r="C5" s="56"/>
      <c r="D5" s="57">
        <f t="shared" ref="D5:O5" si="0">SUM(D6:D10)</f>
        <v>3332669</v>
      </c>
      <c r="E5" s="57">
        <f t="shared" si="0"/>
        <v>230481</v>
      </c>
      <c r="F5" s="57">
        <f t="shared" si="0"/>
        <v>695674</v>
      </c>
      <c r="G5" s="57">
        <f t="shared" si="0"/>
        <v>401187</v>
      </c>
      <c r="H5" s="57">
        <f t="shared" si="0"/>
        <v>0</v>
      </c>
      <c r="I5" s="57">
        <f t="shared" si="0"/>
        <v>0</v>
      </c>
      <c r="J5" s="57">
        <f t="shared" si="0"/>
        <v>0</v>
      </c>
      <c r="K5" s="57">
        <f t="shared" si="0"/>
        <v>0</v>
      </c>
      <c r="L5" s="57">
        <f t="shared" si="0"/>
        <v>0</v>
      </c>
      <c r="M5" s="57">
        <f t="shared" si="0"/>
        <v>0</v>
      </c>
      <c r="N5" s="57">
        <f t="shared" si="0"/>
        <v>0</v>
      </c>
      <c r="O5" s="57">
        <f t="shared" si="0"/>
        <v>0</v>
      </c>
      <c r="P5" s="58">
        <f>SUM(D5:O5)</f>
        <v>4660011</v>
      </c>
      <c r="Q5" s="59">
        <f t="shared" ref="Q5:Q36" si="1">(P5/Q$58)</f>
        <v>547.97871589840076</v>
      </c>
      <c r="R5" s="91"/>
    </row>
    <row r="6" spans="1:135">
      <c r="A6" s="61"/>
      <c r="B6" s="62">
        <v>311</v>
      </c>
      <c r="C6" s="63" t="s">
        <v>2</v>
      </c>
      <c r="D6" s="64">
        <v>3299690</v>
      </c>
      <c r="E6" s="64">
        <v>0</v>
      </c>
      <c r="F6" s="64">
        <v>0</v>
      </c>
      <c r="G6" s="64">
        <v>0</v>
      </c>
      <c r="H6" s="64">
        <v>0</v>
      </c>
      <c r="I6" s="64">
        <v>0</v>
      </c>
      <c r="J6" s="64">
        <v>0</v>
      </c>
      <c r="K6" s="64">
        <v>0</v>
      </c>
      <c r="L6" s="64">
        <v>0</v>
      </c>
      <c r="M6" s="64">
        <v>0</v>
      </c>
      <c r="N6" s="64">
        <v>0</v>
      </c>
      <c r="O6" s="64">
        <v>0</v>
      </c>
      <c r="P6" s="64">
        <f>SUM(D6:O6)</f>
        <v>3299690</v>
      </c>
      <c r="Q6" s="65">
        <f t="shared" si="1"/>
        <v>388.01622765757293</v>
      </c>
      <c r="R6" s="92"/>
    </row>
    <row r="7" spans="1:135">
      <c r="A7" s="61"/>
      <c r="B7" s="62">
        <v>312.3</v>
      </c>
      <c r="C7" s="63" t="s">
        <v>11</v>
      </c>
      <c r="D7" s="64">
        <v>0</v>
      </c>
      <c r="E7" s="64">
        <v>15522</v>
      </c>
      <c r="F7" s="64">
        <v>0</v>
      </c>
      <c r="G7" s="64">
        <v>0</v>
      </c>
      <c r="H7" s="64">
        <v>0</v>
      </c>
      <c r="I7" s="64">
        <v>0</v>
      </c>
      <c r="J7" s="64">
        <v>0</v>
      </c>
      <c r="K7" s="64">
        <v>0</v>
      </c>
      <c r="L7" s="64">
        <v>0</v>
      </c>
      <c r="M7" s="64">
        <v>0</v>
      </c>
      <c r="N7" s="64">
        <v>0</v>
      </c>
      <c r="O7" s="64">
        <v>0</v>
      </c>
      <c r="P7" s="64">
        <f t="shared" ref="P7:P10" si="2">SUM(D7:O7)</f>
        <v>15522</v>
      </c>
      <c r="Q7" s="65">
        <f t="shared" si="1"/>
        <v>1.8252587017873942</v>
      </c>
      <c r="R7" s="92"/>
    </row>
    <row r="8" spans="1:135">
      <c r="A8" s="61"/>
      <c r="B8" s="62">
        <v>312.41000000000003</v>
      </c>
      <c r="C8" s="63" t="s">
        <v>194</v>
      </c>
      <c r="D8" s="64">
        <v>0</v>
      </c>
      <c r="E8" s="64">
        <v>214959</v>
      </c>
      <c r="F8" s="64">
        <v>0</v>
      </c>
      <c r="G8" s="64">
        <v>0</v>
      </c>
      <c r="H8" s="64">
        <v>0</v>
      </c>
      <c r="I8" s="64">
        <v>0</v>
      </c>
      <c r="J8" s="64">
        <v>0</v>
      </c>
      <c r="K8" s="64">
        <v>0</v>
      </c>
      <c r="L8" s="64">
        <v>0</v>
      </c>
      <c r="M8" s="64">
        <v>0</v>
      </c>
      <c r="N8" s="64">
        <v>0</v>
      </c>
      <c r="O8" s="64">
        <v>0</v>
      </c>
      <c r="P8" s="64">
        <f t="shared" si="2"/>
        <v>214959</v>
      </c>
      <c r="Q8" s="65">
        <f t="shared" si="1"/>
        <v>25.277398871119473</v>
      </c>
      <c r="R8" s="92"/>
    </row>
    <row r="9" spans="1:135">
      <c r="A9" s="61"/>
      <c r="B9" s="62">
        <v>312.63</v>
      </c>
      <c r="C9" s="63" t="s">
        <v>195</v>
      </c>
      <c r="D9" s="64">
        <v>0</v>
      </c>
      <c r="E9" s="64">
        <v>0</v>
      </c>
      <c r="F9" s="64">
        <v>695674</v>
      </c>
      <c r="G9" s="64">
        <v>401187</v>
      </c>
      <c r="H9" s="64">
        <v>0</v>
      </c>
      <c r="I9" s="64">
        <v>0</v>
      </c>
      <c r="J9" s="64">
        <v>0</v>
      </c>
      <c r="K9" s="64">
        <v>0</v>
      </c>
      <c r="L9" s="64">
        <v>0</v>
      </c>
      <c r="M9" s="64">
        <v>0</v>
      </c>
      <c r="N9" s="64">
        <v>0</v>
      </c>
      <c r="O9" s="64">
        <v>0</v>
      </c>
      <c r="P9" s="64">
        <f t="shared" si="2"/>
        <v>1096861</v>
      </c>
      <c r="Q9" s="65">
        <f t="shared" si="1"/>
        <v>128.98177328316086</v>
      </c>
      <c r="R9" s="92"/>
    </row>
    <row r="10" spans="1:135">
      <c r="A10" s="61"/>
      <c r="B10" s="62">
        <v>315.2</v>
      </c>
      <c r="C10" s="63" t="s">
        <v>196</v>
      </c>
      <c r="D10" s="64">
        <v>32979</v>
      </c>
      <c r="E10" s="64">
        <v>0</v>
      </c>
      <c r="F10" s="64">
        <v>0</v>
      </c>
      <c r="G10" s="64">
        <v>0</v>
      </c>
      <c r="H10" s="64">
        <v>0</v>
      </c>
      <c r="I10" s="64">
        <v>0</v>
      </c>
      <c r="J10" s="64">
        <v>0</v>
      </c>
      <c r="K10" s="64">
        <v>0</v>
      </c>
      <c r="L10" s="64">
        <v>0</v>
      </c>
      <c r="M10" s="64">
        <v>0</v>
      </c>
      <c r="N10" s="64">
        <v>0</v>
      </c>
      <c r="O10" s="64">
        <v>0</v>
      </c>
      <c r="P10" s="64">
        <f t="shared" si="2"/>
        <v>32979</v>
      </c>
      <c r="Q10" s="65">
        <f t="shared" si="1"/>
        <v>3.8780573847601127</v>
      </c>
      <c r="R10" s="92"/>
    </row>
    <row r="11" spans="1:135" ht="15.75">
      <c r="A11" s="66" t="s">
        <v>14</v>
      </c>
      <c r="B11" s="67"/>
      <c r="C11" s="68"/>
      <c r="D11" s="69">
        <f t="shared" ref="D11:O11" si="3">SUM(D12:D14)</f>
        <v>154597</v>
      </c>
      <c r="E11" s="69">
        <f t="shared" si="3"/>
        <v>543173</v>
      </c>
      <c r="F11" s="69">
        <f t="shared" si="3"/>
        <v>0</v>
      </c>
      <c r="G11" s="69">
        <f t="shared" si="3"/>
        <v>0</v>
      </c>
      <c r="H11" s="69">
        <f t="shared" si="3"/>
        <v>0</v>
      </c>
      <c r="I11" s="69">
        <f t="shared" si="3"/>
        <v>0</v>
      </c>
      <c r="J11" s="69">
        <f t="shared" si="3"/>
        <v>0</v>
      </c>
      <c r="K11" s="69">
        <f t="shared" si="3"/>
        <v>0</v>
      </c>
      <c r="L11" s="69">
        <f t="shared" si="3"/>
        <v>0</v>
      </c>
      <c r="M11" s="69">
        <f t="shared" si="3"/>
        <v>0</v>
      </c>
      <c r="N11" s="69">
        <f t="shared" si="3"/>
        <v>0</v>
      </c>
      <c r="O11" s="69">
        <f t="shared" si="3"/>
        <v>0</v>
      </c>
      <c r="P11" s="70">
        <f>SUM(D11:O11)</f>
        <v>697770</v>
      </c>
      <c r="Q11" s="71">
        <f t="shared" si="1"/>
        <v>82.051975540921916</v>
      </c>
      <c r="R11" s="93"/>
    </row>
    <row r="12" spans="1:135">
      <c r="A12" s="61"/>
      <c r="B12" s="62">
        <v>322</v>
      </c>
      <c r="C12" s="63" t="s">
        <v>197</v>
      </c>
      <c r="D12" s="64">
        <v>151331</v>
      </c>
      <c r="E12" s="64">
        <v>0</v>
      </c>
      <c r="F12" s="64">
        <v>0</v>
      </c>
      <c r="G12" s="64">
        <v>0</v>
      </c>
      <c r="H12" s="64">
        <v>0</v>
      </c>
      <c r="I12" s="64">
        <v>0</v>
      </c>
      <c r="J12" s="64">
        <v>0</v>
      </c>
      <c r="K12" s="64">
        <v>0</v>
      </c>
      <c r="L12" s="64">
        <v>0</v>
      </c>
      <c r="M12" s="64">
        <v>0</v>
      </c>
      <c r="N12" s="64">
        <v>0</v>
      </c>
      <c r="O12" s="64">
        <v>0</v>
      </c>
      <c r="P12" s="64">
        <f>SUM(D12:O12)</f>
        <v>151331</v>
      </c>
      <c r="Q12" s="65">
        <f t="shared" si="1"/>
        <v>17.795272812793979</v>
      </c>
      <c r="R12" s="92"/>
    </row>
    <row r="13" spans="1:135">
      <c r="A13" s="61"/>
      <c r="B13" s="62">
        <v>325.2</v>
      </c>
      <c r="C13" s="63" t="s">
        <v>16</v>
      </c>
      <c r="D13" s="64">
        <v>0</v>
      </c>
      <c r="E13" s="64">
        <v>543173</v>
      </c>
      <c r="F13" s="64">
        <v>0</v>
      </c>
      <c r="G13" s="64">
        <v>0</v>
      </c>
      <c r="H13" s="64">
        <v>0</v>
      </c>
      <c r="I13" s="64">
        <v>0</v>
      </c>
      <c r="J13" s="64">
        <v>0</v>
      </c>
      <c r="K13" s="64">
        <v>0</v>
      </c>
      <c r="L13" s="64">
        <v>0</v>
      </c>
      <c r="M13" s="64">
        <v>0</v>
      </c>
      <c r="N13" s="64">
        <v>0</v>
      </c>
      <c r="O13" s="64">
        <v>0</v>
      </c>
      <c r="P13" s="64">
        <f t="shared" ref="P13:P14" si="4">SUM(D13:O13)</f>
        <v>543173</v>
      </c>
      <c r="Q13" s="65">
        <f t="shared" si="1"/>
        <v>63.872648165569146</v>
      </c>
      <c r="R13" s="92"/>
    </row>
    <row r="14" spans="1:135">
      <c r="A14" s="61"/>
      <c r="B14" s="62">
        <v>329.5</v>
      </c>
      <c r="C14" s="63" t="s">
        <v>214</v>
      </c>
      <c r="D14" s="64">
        <v>3266</v>
      </c>
      <c r="E14" s="64">
        <v>0</v>
      </c>
      <c r="F14" s="64">
        <v>0</v>
      </c>
      <c r="G14" s="64">
        <v>0</v>
      </c>
      <c r="H14" s="64">
        <v>0</v>
      </c>
      <c r="I14" s="64">
        <v>0</v>
      </c>
      <c r="J14" s="64">
        <v>0</v>
      </c>
      <c r="K14" s="64">
        <v>0</v>
      </c>
      <c r="L14" s="64">
        <v>0</v>
      </c>
      <c r="M14" s="64">
        <v>0</v>
      </c>
      <c r="N14" s="64">
        <v>0</v>
      </c>
      <c r="O14" s="64">
        <v>0</v>
      </c>
      <c r="P14" s="64">
        <f t="shared" si="4"/>
        <v>3266</v>
      </c>
      <c r="Q14" s="65">
        <f t="shared" si="1"/>
        <v>0.38405456255879589</v>
      </c>
      <c r="R14" s="92"/>
    </row>
    <row r="15" spans="1:135" ht="15.75">
      <c r="A15" s="66" t="s">
        <v>199</v>
      </c>
      <c r="B15" s="67"/>
      <c r="C15" s="68"/>
      <c r="D15" s="69">
        <f t="shared" ref="D15:O15" si="5">SUM(D16:D35)</f>
        <v>2541206</v>
      </c>
      <c r="E15" s="69">
        <f t="shared" si="5"/>
        <v>7729702</v>
      </c>
      <c r="F15" s="69">
        <f t="shared" si="5"/>
        <v>1300000</v>
      </c>
      <c r="G15" s="69">
        <f t="shared" si="5"/>
        <v>0</v>
      </c>
      <c r="H15" s="69">
        <f t="shared" si="5"/>
        <v>0</v>
      </c>
      <c r="I15" s="69">
        <f t="shared" si="5"/>
        <v>0</v>
      </c>
      <c r="J15" s="69">
        <f t="shared" si="5"/>
        <v>0</v>
      </c>
      <c r="K15" s="69">
        <f t="shared" si="5"/>
        <v>0</v>
      </c>
      <c r="L15" s="69">
        <f t="shared" si="5"/>
        <v>0</v>
      </c>
      <c r="M15" s="69">
        <f t="shared" si="5"/>
        <v>0</v>
      </c>
      <c r="N15" s="69">
        <f t="shared" si="5"/>
        <v>0</v>
      </c>
      <c r="O15" s="69">
        <f t="shared" si="5"/>
        <v>0</v>
      </c>
      <c r="P15" s="70">
        <f>SUM(D15:O15)</f>
        <v>11570908</v>
      </c>
      <c r="Q15" s="71">
        <f t="shared" si="1"/>
        <v>1360.6429915333961</v>
      </c>
      <c r="R15" s="93"/>
    </row>
    <row r="16" spans="1:135">
      <c r="A16" s="61"/>
      <c r="B16" s="62">
        <v>331.65</v>
      </c>
      <c r="C16" s="63" t="s">
        <v>215</v>
      </c>
      <c r="D16" s="64">
        <v>0</v>
      </c>
      <c r="E16" s="64">
        <v>35210</v>
      </c>
      <c r="F16" s="64">
        <v>0</v>
      </c>
      <c r="G16" s="64">
        <v>0</v>
      </c>
      <c r="H16" s="64">
        <v>0</v>
      </c>
      <c r="I16" s="64">
        <v>0</v>
      </c>
      <c r="J16" s="64">
        <v>0</v>
      </c>
      <c r="K16" s="64">
        <v>0</v>
      </c>
      <c r="L16" s="64">
        <v>0</v>
      </c>
      <c r="M16" s="64">
        <v>0</v>
      </c>
      <c r="N16" s="64">
        <v>0</v>
      </c>
      <c r="O16" s="64">
        <v>0</v>
      </c>
      <c r="P16" s="64">
        <f t="shared" ref="P16:P30" si="6">SUM(D16:O16)</f>
        <v>35210</v>
      </c>
      <c r="Q16" s="65">
        <f t="shared" si="1"/>
        <v>4.140404515522107</v>
      </c>
      <c r="R16" s="92"/>
    </row>
    <row r="17" spans="1:18">
      <c r="A17" s="61"/>
      <c r="B17" s="62">
        <v>334.1</v>
      </c>
      <c r="C17" s="63" t="s">
        <v>20</v>
      </c>
      <c r="D17" s="64">
        <v>0</v>
      </c>
      <c r="E17" s="64">
        <v>228339</v>
      </c>
      <c r="F17" s="64">
        <v>0</v>
      </c>
      <c r="G17" s="64">
        <v>0</v>
      </c>
      <c r="H17" s="64">
        <v>0</v>
      </c>
      <c r="I17" s="64">
        <v>0</v>
      </c>
      <c r="J17" s="64">
        <v>0</v>
      </c>
      <c r="K17" s="64">
        <v>0</v>
      </c>
      <c r="L17" s="64">
        <v>0</v>
      </c>
      <c r="M17" s="64">
        <v>0</v>
      </c>
      <c r="N17" s="64">
        <v>0</v>
      </c>
      <c r="O17" s="64">
        <v>0</v>
      </c>
      <c r="P17" s="64">
        <f t="shared" si="6"/>
        <v>228339</v>
      </c>
      <c r="Q17" s="65">
        <f t="shared" si="1"/>
        <v>26.850776105362183</v>
      </c>
      <c r="R17" s="92"/>
    </row>
    <row r="18" spans="1:18">
      <c r="A18" s="61"/>
      <c r="B18" s="62">
        <v>334.2</v>
      </c>
      <c r="C18" s="63" t="s">
        <v>21</v>
      </c>
      <c r="D18" s="64">
        <v>190000</v>
      </c>
      <c r="E18" s="64">
        <v>564767</v>
      </c>
      <c r="F18" s="64">
        <v>0</v>
      </c>
      <c r="G18" s="64">
        <v>0</v>
      </c>
      <c r="H18" s="64">
        <v>0</v>
      </c>
      <c r="I18" s="64">
        <v>0</v>
      </c>
      <c r="J18" s="64">
        <v>0</v>
      </c>
      <c r="K18" s="64">
        <v>0</v>
      </c>
      <c r="L18" s="64">
        <v>0</v>
      </c>
      <c r="M18" s="64">
        <v>0</v>
      </c>
      <c r="N18" s="64">
        <v>0</v>
      </c>
      <c r="O18" s="64">
        <v>0</v>
      </c>
      <c r="P18" s="64">
        <f t="shared" si="6"/>
        <v>754767</v>
      </c>
      <c r="Q18" s="65">
        <f t="shared" si="1"/>
        <v>88.75435089369708</v>
      </c>
      <c r="R18" s="92"/>
    </row>
    <row r="19" spans="1:18">
      <c r="A19" s="61"/>
      <c r="B19" s="62">
        <v>334.39</v>
      </c>
      <c r="C19" s="63" t="s">
        <v>115</v>
      </c>
      <c r="D19" s="64">
        <v>4000</v>
      </c>
      <c r="E19" s="64">
        <v>93750</v>
      </c>
      <c r="F19" s="64">
        <v>0</v>
      </c>
      <c r="G19" s="64">
        <v>0</v>
      </c>
      <c r="H19" s="64">
        <v>0</v>
      </c>
      <c r="I19" s="64">
        <v>0</v>
      </c>
      <c r="J19" s="64">
        <v>0</v>
      </c>
      <c r="K19" s="64">
        <v>0</v>
      </c>
      <c r="L19" s="64">
        <v>0</v>
      </c>
      <c r="M19" s="64">
        <v>0</v>
      </c>
      <c r="N19" s="64">
        <v>0</v>
      </c>
      <c r="O19" s="64">
        <v>0</v>
      </c>
      <c r="P19" s="64">
        <f t="shared" si="6"/>
        <v>97750</v>
      </c>
      <c r="Q19" s="65">
        <f t="shared" si="1"/>
        <v>11.49459078080903</v>
      </c>
      <c r="R19" s="92"/>
    </row>
    <row r="20" spans="1:18">
      <c r="A20" s="61"/>
      <c r="B20" s="62">
        <v>334.49</v>
      </c>
      <c r="C20" s="63" t="s">
        <v>24</v>
      </c>
      <c r="D20" s="64">
        <v>0</v>
      </c>
      <c r="E20" s="64">
        <v>3719514</v>
      </c>
      <c r="F20" s="64">
        <v>0</v>
      </c>
      <c r="G20" s="64">
        <v>0</v>
      </c>
      <c r="H20" s="64">
        <v>0</v>
      </c>
      <c r="I20" s="64">
        <v>0</v>
      </c>
      <c r="J20" s="64">
        <v>0</v>
      </c>
      <c r="K20" s="64">
        <v>0</v>
      </c>
      <c r="L20" s="64">
        <v>0</v>
      </c>
      <c r="M20" s="64">
        <v>0</v>
      </c>
      <c r="N20" s="64">
        <v>0</v>
      </c>
      <c r="O20" s="64">
        <v>0</v>
      </c>
      <c r="P20" s="64">
        <f t="shared" si="6"/>
        <v>3719514</v>
      </c>
      <c r="Q20" s="65">
        <f t="shared" si="1"/>
        <v>437.38405456255879</v>
      </c>
      <c r="R20" s="92"/>
    </row>
    <row r="21" spans="1:18">
      <c r="A21" s="61"/>
      <c r="B21" s="62">
        <v>334.5</v>
      </c>
      <c r="C21" s="63" t="s">
        <v>79</v>
      </c>
      <c r="D21" s="64">
        <v>0</v>
      </c>
      <c r="E21" s="64">
        <v>1294000</v>
      </c>
      <c r="F21" s="64">
        <v>0</v>
      </c>
      <c r="G21" s="64">
        <v>0</v>
      </c>
      <c r="H21" s="64">
        <v>0</v>
      </c>
      <c r="I21" s="64">
        <v>0</v>
      </c>
      <c r="J21" s="64">
        <v>0</v>
      </c>
      <c r="K21" s="64">
        <v>0</v>
      </c>
      <c r="L21" s="64">
        <v>0</v>
      </c>
      <c r="M21" s="64">
        <v>0</v>
      </c>
      <c r="N21" s="64">
        <v>0</v>
      </c>
      <c r="O21" s="64">
        <v>0</v>
      </c>
      <c r="P21" s="64">
        <f t="shared" si="6"/>
        <v>1294000</v>
      </c>
      <c r="Q21" s="65">
        <f t="shared" si="1"/>
        <v>152.16368767638758</v>
      </c>
      <c r="R21" s="92"/>
    </row>
    <row r="22" spans="1:18">
      <c r="A22" s="61"/>
      <c r="B22" s="62">
        <v>334.7</v>
      </c>
      <c r="C22" s="63" t="s">
        <v>25</v>
      </c>
      <c r="D22" s="64">
        <v>97240</v>
      </c>
      <c r="E22" s="64">
        <v>0</v>
      </c>
      <c r="F22" s="64">
        <v>0</v>
      </c>
      <c r="G22" s="64">
        <v>0</v>
      </c>
      <c r="H22" s="64">
        <v>0</v>
      </c>
      <c r="I22" s="64">
        <v>0</v>
      </c>
      <c r="J22" s="64">
        <v>0</v>
      </c>
      <c r="K22" s="64">
        <v>0</v>
      </c>
      <c r="L22" s="64">
        <v>0</v>
      </c>
      <c r="M22" s="64">
        <v>0</v>
      </c>
      <c r="N22" s="64">
        <v>0</v>
      </c>
      <c r="O22" s="64">
        <v>0</v>
      </c>
      <c r="P22" s="64">
        <f t="shared" si="6"/>
        <v>97240</v>
      </c>
      <c r="Q22" s="65">
        <f t="shared" si="1"/>
        <v>11.434619002822201</v>
      </c>
      <c r="R22" s="92"/>
    </row>
    <row r="23" spans="1:18">
      <c r="A23" s="61"/>
      <c r="B23" s="62">
        <v>334.9</v>
      </c>
      <c r="C23" s="63" t="s">
        <v>27</v>
      </c>
      <c r="D23" s="64">
        <v>764056</v>
      </c>
      <c r="E23" s="64">
        <v>0</v>
      </c>
      <c r="F23" s="64">
        <v>1300000</v>
      </c>
      <c r="G23" s="64">
        <v>0</v>
      </c>
      <c r="H23" s="64">
        <v>0</v>
      </c>
      <c r="I23" s="64">
        <v>0</v>
      </c>
      <c r="J23" s="64">
        <v>0</v>
      </c>
      <c r="K23" s="64">
        <v>0</v>
      </c>
      <c r="L23" s="64">
        <v>0</v>
      </c>
      <c r="M23" s="64">
        <v>0</v>
      </c>
      <c r="N23" s="64">
        <v>0</v>
      </c>
      <c r="O23" s="64">
        <v>0</v>
      </c>
      <c r="P23" s="64">
        <f t="shared" si="6"/>
        <v>2064056</v>
      </c>
      <c r="Q23" s="65">
        <f t="shared" si="1"/>
        <v>242.71589840075259</v>
      </c>
      <c r="R23" s="92"/>
    </row>
    <row r="24" spans="1:18">
      <c r="A24" s="61"/>
      <c r="B24" s="62">
        <v>335.12099999999998</v>
      </c>
      <c r="C24" s="63" t="s">
        <v>202</v>
      </c>
      <c r="D24" s="64">
        <v>226509</v>
      </c>
      <c r="E24" s="64">
        <v>0</v>
      </c>
      <c r="F24" s="64">
        <v>0</v>
      </c>
      <c r="G24" s="64">
        <v>0</v>
      </c>
      <c r="H24" s="64">
        <v>0</v>
      </c>
      <c r="I24" s="64">
        <v>0</v>
      </c>
      <c r="J24" s="64">
        <v>0</v>
      </c>
      <c r="K24" s="64">
        <v>0</v>
      </c>
      <c r="L24" s="64">
        <v>0</v>
      </c>
      <c r="M24" s="64">
        <v>0</v>
      </c>
      <c r="N24" s="64">
        <v>0</v>
      </c>
      <c r="O24" s="64">
        <v>0</v>
      </c>
      <c r="P24" s="64">
        <f t="shared" si="6"/>
        <v>226509</v>
      </c>
      <c r="Q24" s="65">
        <f t="shared" si="1"/>
        <v>26.635583254938851</v>
      </c>
      <c r="R24" s="92"/>
    </row>
    <row r="25" spans="1:18">
      <c r="A25" s="61"/>
      <c r="B25" s="62">
        <v>335.13</v>
      </c>
      <c r="C25" s="63" t="s">
        <v>118</v>
      </c>
      <c r="D25" s="64">
        <v>22229</v>
      </c>
      <c r="E25" s="64">
        <v>0</v>
      </c>
      <c r="F25" s="64">
        <v>0</v>
      </c>
      <c r="G25" s="64">
        <v>0</v>
      </c>
      <c r="H25" s="64">
        <v>0</v>
      </c>
      <c r="I25" s="64">
        <v>0</v>
      </c>
      <c r="J25" s="64">
        <v>0</v>
      </c>
      <c r="K25" s="64">
        <v>0</v>
      </c>
      <c r="L25" s="64">
        <v>0</v>
      </c>
      <c r="M25" s="64">
        <v>0</v>
      </c>
      <c r="N25" s="64">
        <v>0</v>
      </c>
      <c r="O25" s="64">
        <v>0</v>
      </c>
      <c r="P25" s="64">
        <f t="shared" si="6"/>
        <v>22229</v>
      </c>
      <c r="Q25" s="65">
        <f t="shared" si="1"/>
        <v>2.6139463781749765</v>
      </c>
      <c r="R25" s="92"/>
    </row>
    <row r="26" spans="1:18">
      <c r="A26" s="61"/>
      <c r="B26" s="62">
        <v>335.14</v>
      </c>
      <c r="C26" s="63" t="s">
        <v>119</v>
      </c>
      <c r="D26" s="64">
        <v>4016</v>
      </c>
      <c r="E26" s="64">
        <v>0</v>
      </c>
      <c r="F26" s="64">
        <v>0</v>
      </c>
      <c r="G26" s="64">
        <v>0</v>
      </c>
      <c r="H26" s="64">
        <v>0</v>
      </c>
      <c r="I26" s="64">
        <v>0</v>
      </c>
      <c r="J26" s="64">
        <v>0</v>
      </c>
      <c r="K26" s="64">
        <v>0</v>
      </c>
      <c r="L26" s="64">
        <v>0</v>
      </c>
      <c r="M26" s="64">
        <v>0</v>
      </c>
      <c r="N26" s="64">
        <v>0</v>
      </c>
      <c r="O26" s="64">
        <v>0</v>
      </c>
      <c r="P26" s="64">
        <f t="shared" si="6"/>
        <v>4016</v>
      </c>
      <c r="Q26" s="65">
        <f t="shared" si="1"/>
        <v>0.47224835371589841</v>
      </c>
      <c r="R26" s="92"/>
    </row>
    <row r="27" spans="1:18">
      <c r="A27" s="61"/>
      <c r="B27" s="62">
        <v>335.15</v>
      </c>
      <c r="C27" s="63" t="s">
        <v>120</v>
      </c>
      <c r="D27" s="64">
        <v>1357</v>
      </c>
      <c r="E27" s="64">
        <v>0</v>
      </c>
      <c r="F27" s="64">
        <v>0</v>
      </c>
      <c r="G27" s="64">
        <v>0</v>
      </c>
      <c r="H27" s="64">
        <v>0</v>
      </c>
      <c r="I27" s="64">
        <v>0</v>
      </c>
      <c r="J27" s="64">
        <v>0</v>
      </c>
      <c r="K27" s="64">
        <v>0</v>
      </c>
      <c r="L27" s="64">
        <v>0</v>
      </c>
      <c r="M27" s="64">
        <v>0</v>
      </c>
      <c r="N27" s="64">
        <v>0</v>
      </c>
      <c r="O27" s="64">
        <v>0</v>
      </c>
      <c r="P27" s="64">
        <f t="shared" si="6"/>
        <v>1357</v>
      </c>
      <c r="Q27" s="65">
        <f t="shared" si="1"/>
        <v>0.15957196613358421</v>
      </c>
      <c r="R27" s="92"/>
    </row>
    <row r="28" spans="1:18">
      <c r="A28" s="61"/>
      <c r="B28" s="62">
        <v>335.16</v>
      </c>
      <c r="C28" s="63" t="s">
        <v>210</v>
      </c>
      <c r="D28" s="64">
        <v>220150</v>
      </c>
      <c r="E28" s="64">
        <v>15000</v>
      </c>
      <c r="F28" s="64">
        <v>0</v>
      </c>
      <c r="G28" s="64">
        <v>0</v>
      </c>
      <c r="H28" s="64">
        <v>0</v>
      </c>
      <c r="I28" s="64">
        <v>0</v>
      </c>
      <c r="J28" s="64">
        <v>0</v>
      </c>
      <c r="K28" s="64">
        <v>0</v>
      </c>
      <c r="L28" s="64">
        <v>0</v>
      </c>
      <c r="M28" s="64">
        <v>0</v>
      </c>
      <c r="N28" s="64">
        <v>0</v>
      </c>
      <c r="O28" s="64">
        <v>0</v>
      </c>
      <c r="P28" s="64">
        <f t="shared" si="6"/>
        <v>235150</v>
      </c>
      <c r="Q28" s="65">
        <f t="shared" si="1"/>
        <v>27.651693320790216</v>
      </c>
      <c r="R28" s="92"/>
    </row>
    <row r="29" spans="1:18">
      <c r="A29" s="61"/>
      <c r="B29" s="62">
        <v>335.18</v>
      </c>
      <c r="C29" s="63" t="s">
        <v>203</v>
      </c>
      <c r="D29" s="64">
        <v>879399</v>
      </c>
      <c r="E29" s="64">
        <v>0</v>
      </c>
      <c r="F29" s="64">
        <v>0</v>
      </c>
      <c r="G29" s="64">
        <v>0</v>
      </c>
      <c r="H29" s="64">
        <v>0</v>
      </c>
      <c r="I29" s="64">
        <v>0</v>
      </c>
      <c r="J29" s="64">
        <v>0</v>
      </c>
      <c r="K29" s="64">
        <v>0</v>
      </c>
      <c r="L29" s="64">
        <v>0</v>
      </c>
      <c r="M29" s="64">
        <v>0</v>
      </c>
      <c r="N29" s="64">
        <v>0</v>
      </c>
      <c r="O29" s="64">
        <v>0</v>
      </c>
      <c r="P29" s="64">
        <f t="shared" si="6"/>
        <v>879399</v>
      </c>
      <c r="Q29" s="65">
        <f t="shared" si="1"/>
        <v>103.41004233301976</v>
      </c>
      <c r="R29" s="92"/>
    </row>
    <row r="30" spans="1:18">
      <c r="A30" s="61"/>
      <c r="B30" s="62">
        <v>335.22</v>
      </c>
      <c r="C30" s="63" t="s">
        <v>33</v>
      </c>
      <c r="D30" s="64">
        <v>0</v>
      </c>
      <c r="E30" s="64">
        <v>890309</v>
      </c>
      <c r="F30" s="64">
        <v>0</v>
      </c>
      <c r="G30" s="64">
        <v>0</v>
      </c>
      <c r="H30" s="64">
        <v>0</v>
      </c>
      <c r="I30" s="64">
        <v>0</v>
      </c>
      <c r="J30" s="64">
        <v>0</v>
      </c>
      <c r="K30" s="64">
        <v>0</v>
      </c>
      <c r="L30" s="64">
        <v>0</v>
      </c>
      <c r="M30" s="64">
        <v>0</v>
      </c>
      <c r="N30" s="64">
        <v>0</v>
      </c>
      <c r="O30" s="64">
        <v>0</v>
      </c>
      <c r="P30" s="64">
        <f t="shared" si="6"/>
        <v>890309</v>
      </c>
      <c r="Q30" s="65">
        <f t="shared" si="1"/>
        <v>104.69296801505175</v>
      </c>
      <c r="R30" s="92"/>
    </row>
    <row r="31" spans="1:18">
      <c r="A31" s="61"/>
      <c r="B31" s="62">
        <v>335.43</v>
      </c>
      <c r="C31" s="63" t="s">
        <v>204</v>
      </c>
      <c r="D31" s="64">
        <v>0</v>
      </c>
      <c r="E31" s="64">
        <v>599853</v>
      </c>
      <c r="F31" s="64">
        <v>0</v>
      </c>
      <c r="G31" s="64">
        <v>0</v>
      </c>
      <c r="H31" s="64">
        <v>0</v>
      </c>
      <c r="I31" s="64">
        <v>0</v>
      </c>
      <c r="J31" s="64">
        <v>0</v>
      </c>
      <c r="K31" s="64">
        <v>0</v>
      </c>
      <c r="L31" s="64">
        <v>0</v>
      </c>
      <c r="M31" s="64">
        <v>0</v>
      </c>
      <c r="N31" s="64">
        <v>0</v>
      </c>
      <c r="O31" s="64">
        <v>0</v>
      </c>
      <c r="P31" s="64">
        <f t="shared" ref="P31:P34" si="7">SUM(D31:O31)</f>
        <v>599853</v>
      </c>
      <c r="Q31" s="65">
        <f t="shared" si="1"/>
        <v>70.537746942615243</v>
      </c>
      <c r="R31" s="92"/>
    </row>
    <row r="32" spans="1:18">
      <c r="A32" s="61"/>
      <c r="B32" s="62">
        <v>335.44</v>
      </c>
      <c r="C32" s="63" t="s">
        <v>205</v>
      </c>
      <c r="D32" s="64">
        <v>0</v>
      </c>
      <c r="E32" s="64">
        <v>277065</v>
      </c>
      <c r="F32" s="64">
        <v>0</v>
      </c>
      <c r="G32" s="64">
        <v>0</v>
      </c>
      <c r="H32" s="64">
        <v>0</v>
      </c>
      <c r="I32" s="64">
        <v>0</v>
      </c>
      <c r="J32" s="64">
        <v>0</v>
      </c>
      <c r="K32" s="64">
        <v>0</v>
      </c>
      <c r="L32" s="64">
        <v>0</v>
      </c>
      <c r="M32" s="64">
        <v>0</v>
      </c>
      <c r="N32" s="64">
        <v>0</v>
      </c>
      <c r="O32" s="64">
        <v>0</v>
      </c>
      <c r="P32" s="64">
        <f t="shared" si="7"/>
        <v>277065</v>
      </c>
      <c r="Q32" s="65">
        <f t="shared" si="1"/>
        <v>32.580550329256823</v>
      </c>
      <c r="R32" s="92"/>
    </row>
    <row r="33" spans="1:18">
      <c r="A33" s="61"/>
      <c r="B33" s="62">
        <v>335.45</v>
      </c>
      <c r="C33" s="63" t="s">
        <v>206</v>
      </c>
      <c r="D33" s="64">
        <v>0</v>
      </c>
      <c r="E33" s="64">
        <v>11895</v>
      </c>
      <c r="F33" s="64">
        <v>0</v>
      </c>
      <c r="G33" s="64">
        <v>0</v>
      </c>
      <c r="H33" s="64">
        <v>0</v>
      </c>
      <c r="I33" s="64">
        <v>0</v>
      </c>
      <c r="J33" s="64">
        <v>0</v>
      </c>
      <c r="K33" s="64">
        <v>0</v>
      </c>
      <c r="L33" s="64">
        <v>0</v>
      </c>
      <c r="M33" s="64">
        <v>0</v>
      </c>
      <c r="N33" s="64">
        <v>0</v>
      </c>
      <c r="O33" s="64">
        <v>0</v>
      </c>
      <c r="P33" s="64">
        <f t="shared" si="7"/>
        <v>11895</v>
      </c>
      <c r="Q33" s="65">
        <f t="shared" si="1"/>
        <v>1.3987535277516463</v>
      </c>
      <c r="R33" s="92"/>
    </row>
    <row r="34" spans="1:18">
      <c r="A34" s="61"/>
      <c r="B34" s="62">
        <v>337.2</v>
      </c>
      <c r="C34" s="63" t="s">
        <v>37</v>
      </c>
      <c r="D34" s="64">
        <v>52058</v>
      </c>
      <c r="E34" s="64">
        <v>0</v>
      </c>
      <c r="F34" s="64">
        <v>0</v>
      </c>
      <c r="G34" s="64">
        <v>0</v>
      </c>
      <c r="H34" s="64">
        <v>0</v>
      </c>
      <c r="I34" s="64">
        <v>0</v>
      </c>
      <c r="J34" s="64">
        <v>0</v>
      </c>
      <c r="K34" s="64">
        <v>0</v>
      </c>
      <c r="L34" s="64">
        <v>0</v>
      </c>
      <c r="M34" s="64">
        <v>0</v>
      </c>
      <c r="N34" s="64">
        <v>0</v>
      </c>
      <c r="O34" s="64">
        <v>0</v>
      </c>
      <c r="P34" s="64">
        <f t="shared" si="7"/>
        <v>52058</v>
      </c>
      <c r="Q34" s="65">
        <f t="shared" si="1"/>
        <v>6.1215898400752584</v>
      </c>
      <c r="R34" s="92"/>
    </row>
    <row r="35" spans="1:18">
      <c r="A35" s="61"/>
      <c r="B35" s="62">
        <v>339</v>
      </c>
      <c r="C35" s="63" t="s">
        <v>39</v>
      </c>
      <c r="D35" s="64">
        <v>80192</v>
      </c>
      <c r="E35" s="64">
        <v>0</v>
      </c>
      <c r="F35" s="64">
        <v>0</v>
      </c>
      <c r="G35" s="64">
        <v>0</v>
      </c>
      <c r="H35" s="64">
        <v>0</v>
      </c>
      <c r="I35" s="64">
        <v>0</v>
      </c>
      <c r="J35" s="64">
        <v>0</v>
      </c>
      <c r="K35" s="64">
        <v>0</v>
      </c>
      <c r="L35" s="64">
        <v>0</v>
      </c>
      <c r="M35" s="64">
        <v>0</v>
      </c>
      <c r="N35" s="64">
        <v>0</v>
      </c>
      <c r="O35" s="64">
        <v>0</v>
      </c>
      <c r="P35" s="64">
        <f>SUM(D35:O35)</f>
        <v>80192</v>
      </c>
      <c r="Q35" s="65">
        <f t="shared" si="1"/>
        <v>9.4299153339604889</v>
      </c>
      <c r="R35" s="92"/>
    </row>
    <row r="36" spans="1:18" ht="15.75">
      <c r="A36" s="66" t="s">
        <v>44</v>
      </c>
      <c r="B36" s="67"/>
      <c r="C36" s="68"/>
      <c r="D36" s="69">
        <f t="shared" ref="D36:O36" si="8">SUM(D37:D44)</f>
        <v>101444</v>
      </c>
      <c r="E36" s="69">
        <f t="shared" si="8"/>
        <v>744687</v>
      </c>
      <c r="F36" s="69">
        <f t="shared" si="8"/>
        <v>0</v>
      </c>
      <c r="G36" s="69">
        <f t="shared" si="8"/>
        <v>0</v>
      </c>
      <c r="H36" s="69">
        <f t="shared" si="8"/>
        <v>0</v>
      </c>
      <c r="I36" s="69">
        <f t="shared" si="8"/>
        <v>0</v>
      </c>
      <c r="J36" s="69">
        <f t="shared" si="8"/>
        <v>0</v>
      </c>
      <c r="K36" s="69">
        <f t="shared" si="8"/>
        <v>0</v>
      </c>
      <c r="L36" s="69">
        <f t="shared" si="8"/>
        <v>0</v>
      </c>
      <c r="M36" s="69">
        <f t="shared" si="8"/>
        <v>0</v>
      </c>
      <c r="N36" s="69">
        <f t="shared" si="8"/>
        <v>0</v>
      </c>
      <c r="O36" s="69">
        <f t="shared" si="8"/>
        <v>0</v>
      </c>
      <c r="P36" s="69">
        <f>SUM(D36:O36)</f>
        <v>846131</v>
      </c>
      <c r="Q36" s="71">
        <f t="shared" si="1"/>
        <v>99.498000940733775</v>
      </c>
      <c r="R36" s="93"/>
    </row>
    <row r="37" spans="1:18">
      <c r="A37" s="61"/>
      <c r="B37" s="62">
        <v>341.1</v>
      </c>
      <c r="C37" s="63" t="s">
        <v>135</v>
      </c>
      <c r="D37" s="64">
        <v>0</v>
      </c>
      <c r="E37" s="64">
        <v>20324</v>
      </c>
      <c r="F37" s="64">
        <v>0</v>
      </c>
      <c r="G37" s="64">
        <v>0</v>
      </c>
      <c r="H37" s="64">
        <v>0</v>
      </c>
      <c r="I37" s="64">
        <v>0</v>
      </c>
      <c r="J37" s="64">
        <v>0</v>
      </c>
      <c r="K37" s="64">
        <v>0</v>
      </c>
      <c r="L37" s="64">
        <v>0</v>
      </c>
      <c r="M37" s="64">
        <v>0</v>
      </c>
      <c r="N37" s="64">
        <v>0</v>
      </c>
      <c r="O37" s="64">
        <v>0</v>
      </c>
      <c r="P37" s="64">
        <f>SUM(D37:O37)</f>
        <v>20324</v>
      </c>
      <c r="Q37" s="65">
        <f t="shared" ref="Q37:Q68" si="9">(P37/Q$58)</f>
        <v>2.3899341486359362</v>
      </c>
      <c r="R37" s="92"/>
    </row>
    <row r="38" spans="1:18">
      <c r="A38" s="61"/>
      <c r="B38" s="62">
        <v>341.15</v>
      </c>
      <c r="C38" s="63" t="s">
        <v>174</v>
      </c>
      <c r="D38" s="64">
        <v>0</v>
      </c>
      <c r="E38" s="64">
        <v>3529</v>
      </c>
      <c r="F38" s="64">
        <v>0</v>
      </c>
      <c r="G38" s="64">
        <v>0</v>
      </c>
      <c r="H38" s="64">
        <v>0</v>
      </c>
      <c r="I38" s="64">
        <v>0</v>
      </c>
      <c r="J38" s="64">
        <v>0</v>
      </c>
      <c r="K38" s="64">
        <v>0</v>
      </c>
      <c r="L38" s="64">
        <v>0</v>
      </c>
      <c r="M38" s="64">
        <v>0</v>
      </c>
      <c r="N38" s="64">
        <v>0</v>
      </c>
      <c r="O38" s="64">
        <v>0</v>
      </c>
      <c r="P38" s="64">
        <f t="shared" ref="P38:P44" si="10">SUM(D38:O38)</f>
        <v>3529</v>
      </c>
      <c r="Q38" s="65">
        <f t="shared" si="9"/>
        <v>0.41498118532455314</v>
      </c>
      <c r="R38" s="92"/>
    </row>
    <row r="39" spans="1:18">
      <c r="A39" s="61"/>
      <c r="B39" s="62">
        <v>341.51</v>
      </c>
      <c r="C39" s="63" t="s">
        <v>124</v>
      </c>
      <c r="D39" s="64">
        <v>60532</v>
      </c>
      <c r="E39" s="64">
        <v>0</v>
      </c>
      <c r="F39" s="64">
        <v>0</v>
      </c>
      <c r="G39" s="64">
        <v>0</v>
      </c>
      <c r="H39" s="64">
        <v>0</v>
      </c>
      <c r="I39" s="64">
        <v>0</v>
      </c>
      <c r="J39" s="64">
        <v>0</v>
      </c>
      <c r="K39" s="64">
        <v>0</v>
      </c>
      <c r="L39" s="64">
        <v>0</v>
      </c>
      <c r="M39" s="64">
        <v>0</v>
      </c>
      <c r="N39" s="64">
        <v>0</v>
      </c>
      <c r="O39" s="64">
        <v>0</v>
      </c>
      <c r="P39" s="64">
        <f t="shared" si="10"/>
        <v>60532</v>
      </c>
      <c r="Q39" s="65">
        <f t="shared" si="9"/>
        <v>7.1180620884289745</v>
      </c>
      <c r="R39" s="92"/>
    </row>
    <row r="40" spans="1:18">
      <c r="A40" s="61"/>
      <c r="B40" s="62">
        <v>341.52</v>
      </c>
      <c r="C40" s="63" t="s">
        <v>125</v>
      </c>
      <c r="D40" s="64">
        <v>5791</v>
      </c>
      <c r="E40" s="64">
        <v>0</v>
      </c>
      <c r="F40" s="64">
        <v>0</v>
      </c>
      <c r="G40" s="64">
        <v>0</v>
      </c>
      <c r="H40" s="64">
        <v>0</v>
      </c>
      <c r="I40" s="64">
        <v>0</v>
      </c>
      <c r="J40" s="64">
        <v>0</v>
      </c>
      <c r="K40" s="64">
        <v>0</v>
      </c>
      <c r="L40" s="64">
        <v>0</v>
      </c>
      <c r="M40" s="64">
        <v>0</v>
      </c>
      <c r="N40" s="64">
        <v>0</v>
      </c>
      <c r="O40" s="64">
        <v>0</v>
      </c>
      <c r="P40" s="64">
        <f t="shared" si="10"/>
        <v>5791</v>
      </c>
      <c r="Q40" s="65">
        <f t="shared" si="9"/>
        <v>0.68097365945437438</v>
      </c>
      <c r="R40" s="92"/>
    </row>
    <row r="41" spans="1:18">
      <c r="A41" s="61"/>
      <c r="B41" s="62">
        <v>341.54</v>
      </c>
      <c r="C41" s="63" t="s">
        <v>219</v>
      </c>
      <c r="D41" s="64">
        <v>11076</v>
      </c>
      <c r="E41" s="64">
        <v>188981</v>
      </c>
      <c r="F41" s="64">
        <v>0</v>
      </c>
      <c r="G41" s="64">
        <v>0</v>
      </c>
      <c r="H41" s="64">
        <v>0</v>
      </c>
      <c r="I41" s="64">
        <v>0</v>
      </c>
      <c r="J41" s="64">
        <v>0</v>
      </c>
      <c r="K41" s="64">
        <v>0</v>
      </c>
      <c r="L41" s="64">
        <v>0</v>
      </c>
      <c r="M41" s="64">
        <v>0</v>
      </c>
      <c r="N41" s="64">
        <v>0</v>
      </c>
      <c r="O41" s="64">
        <v>0</v>
      </c>
      <c r="P41" s="64">
        <f t="shared" si="10"/>
        <v>200057</v>
      </c>
      <c r="Q41" s="65">
        <f t="shared" si="9"/>
        <v>23.525047036688616</v>
      </c>
      <c r="R41" s="92"/>
    </row>
    <row r="42" spans="1:18">
      <c r="A42" s="61"/>
      <c r="B42" s="62">
        <v>341.9</v>
      </c>
      <c r="C42" s="63" t="s">
        <v>136</v>
      </c>
      <c r="D42" s="64">
        <v>0</v>
      </c>
      <c r="E42" s="64">
        <v>18981</v>
      </c>
      <c r="F42" s="64">
        <v>0</v>
      </c>
      <c r="G42" s="64">
        <v>0</v>
      </c>
      <c r="H42" s="64">
        <v>0</v>
      </c>
      <c r="I42" s="64">
        <v>0</v>
      </c>
      <c r="J42" s="64">
        <v>0</v>
      </c>
      <c r="K42" s="64">
        <v>0</v>
      </c>
      <c r="L42" s="64">
        <v>0</v>
      </c>
      <c r="M42" s="64">
        <v>0</v>
      </c>
      <c r="N42" s="64">
        <v>0</v>
      </c>
      <c r="O42" s="64">
        <v>0</v>
      </c>
      <c r="P42" s="64">
        <f t="shared" si="10"/>
        <v>18981</v>
      </c>
      <c r="Q42" s="65">
        <f t="shared" si="9"/>
        <v>2.232008466603951</v>
      </c>
      <c r="R42" s="92"/>
    </row>
    <row r="43" spans="1:18">
      <c r="A43" s="61"/>
      <c r="B43" s="62">
        <v>342.9</v>
      </c>
      <c r="C43" s="63" t="s">
        <v>56</v>
      </c>
      <c r="D43" s="64">
        <v>0</v>
      </c>
      <c r="E43" s="64">
        <v>512872</v>
      </c>
      <c r="F43" s="64">
        <v>0</v>
      </c>
      <c r="G43" s="64">
        <v>0</v>
      </c>
      <c r="H43" s="64">
        <v>0</v>
      </c>
      <c r="I43" s="64">
        <v>0</v>
      </c>
      <c r="J43" s="64">
        <v>0</v>
      </c>
      <c r="K43" s="64">
        <v>0</v>
      </c>
      <c r="L43" s="64">
        <v>0</v>
      </c>
      <c r="M43" s="64">
        <v>0</v>
      </c>
      <c r="N43" s="64">
        <v>0</v>
      </c>
      <c r="O43" s="64">
        <v>0</v>
      </c>
      <c r="P43" s="64">
        <f t="shared" si="10"/>
        <v>512872</v>
      </c>
      <c r="Q43" s="65">
        <f t="shared" si="9"/>
        <v>60.309501411100662</v>
      </c>
      <c r="R43" s="92"/>
    </row>
    <row r="44" spans="1:18">
      <c r="A44" s="61"/>
      <c r="B44" s="62">
        <v>347.9</v>
      </c>
      <c r="C44" s="63" t="s">
        <v>96</v>
      </c>
      <c r="D44" s="64">
        <v>24045</v>
      </c>
      <c r="E44" s="64">
        <v>0</v>
      </c>
      <c r="F44" s="64">
        <v>0</v>
      </c>
      <c r="G44" s="64">
        <v>0</v>
      </c>
      <c r="H44" s="64">
        <v>0</v>
      </c>
      <c r="I44" s="64">
        <v>0</v>
      </c>
      <c r="J44" s="64">
        <v>0</v>
      </c>
      <c r="K44" s="64">
        <v>0</v>
      </c>
      <c r="L44" s="64">
        <v>0</v>
      </c>
      <c r="M44" s="64">
        <v>0</v>
      </c>
      <c r="N44" s="64">
        <v>0</v>
      </c>
      <c r="O44" s="64">
        <v>0</v>
      </c>
      <c r="P44" s="64">
        <f t="shared" si="10"/>
        <v>24045</v>
      </c>
      <c r="Q44" s="65">
        <f t="shared" si="9"/>
        <v>2.8274929444967074</v>
      </c>
      <c r="R44" s="92"/>
    </row>
    <row r="45" spans="1:18" ht="15.75">
      <c r="A45" s="66" t="s">
        <v>45</v>
      </c>
      <c r="B45" s="67"/>
      <c r="C45" s="68"/>
      <c r="D45" s="69">
        <f t="shared" ref="D45:O45" si="11">SUM(D46:D47)</f>
        <v>2712</v>
      </c>
      <c r="E45" s="69">
        <f t="shared" si="11"/>
        <v>118777</v>
      </c>
      <c r="F45" s="69">
        <f t="shared" si="11"/>
        <v>0</v>
      </c>
      <c r="G45" s="69">
        <f t="shared" si="11"/>
        <v>0</v>
      </c>
      <c r="H45" s="69">
        <f t="shared" si="11"/>
        <v>0</v>
      </c>
      <c r="I45" s="69">
        <f t="shared" si="11"/>
        <v>0</v>
      </c>
      <c r="J45" s="69">
        <f t="shared" si="11"/>
        <v>0</v>
      </c>
      <c r="K45" s="69">
        <f t="shared" si="11"/>
        <v>0</v>
      </c>
      <c r="L45" s="69">
        <f t="shared" si="11"/>
        <v>0</v>
      </c>
      <c r="M45" s="69">
        <f t="shared" si="11"/>
        <v>0</v>
      </c>
      <c r="N45" s="69">
        <f t="shared" si="11"/>
        <v>0</v>
      </c>
      <c r="O45" s="69">
        <f t="shared" si="11"/>
        <v>0</v>
      </c>
      <c r="P45" s="69">
        <f>SUM(D45:O45)</f>
        <v>121489</v>
      </c>
      <c r="Q45" s="71">
        <f t="shared" si="9"/>
        <v>14.286100658513641</v>
      </c>
      <c r="R45" s="93"/>
    </row>
    <row r="46" spans="1:18">
      <c r="A46" s="72"/>
      <c r="B46" s="73">
        <v>351.1</v>
      </c>
      <c r="C46" s="74" t="s">
        <v>164</v>
      </c>
      <c r="D46" s="64">
        <v>0</v>
      </c>
      <c r="E46" s="64">
        <v>118777</v>
      </c>
      <c r="F46" s="64">
        <v>0</v>
      </c>
      <c r="G46" s="64">
        <v>0</v>
      </c>
      <c r="H46" s="64">
        <v>0</v>
      </c>
      <c r="I46" s="64">
        <v>0</v>
      </c>
      <c r="J46" s="64">
        <v>0</v>
      </c>
      <c r="K46" s="64">
        <v>0</v>
      </c>
      <c r="L46" s="64">
        <v>0</v>
      </c>
      <c r="M46" s="64">
        <v>0</v>
      </c>
      <c r="N46" s="64">
        <v>0</v>
      </c>
      <c r="O46" s="64">
        <v>0</v>
      </c>
      <c r="P46" s="64">
        <f>SUM(D46:O46)</f>
        <v>118777</v>
      </c>
      <c r="Q46" s="65">
        <f t="shared" si="9"/>
        <v>13.967191909689557</v>
      </c>
      <c r="R46" s="92"/>
    </row>
    <row r="47" spans="1:18">
      <c r="A47" s="72"/>
      <c r="B47" s="73">
        <v>352</v>
      </c>
      <c r="C47" s="74" t="s">
        <v>62</v>
      </c>
      <c r="D47" s="64">
        <v>2712</v>
      </c>
      <c r="E47" s="64">
        <v>0</v>
      </c>
      <c r="F47" s="64">
        <v>0</v>
      </c>
      <c r="G47" s="64">
        <v>0</v>
      </c>
      <c r="H47" s="64">
        <v>0</v>
      </c>
      <c r="I47" s="64">
        <v>0</v>
      </c>
      <c r="J47" s="64">
        <v>0</v>
      </c>
      <c r="K47" s="64">
        <v>0</v>
      </c>
      <c r="L47" s="64">
        <v>0</v>
      </c>
      <c r="M47" s="64">
        <v>0</v>
      </c>
      <c r="N47" s="64">
        <v>0</v>
      </c>
      <c r="O47" s="64">
        <v>0</v>
      </c>
      <c r="P47" s="64">
        <f t="shared" ref="P47" si="12">SUM(D47:O47)</f>
        <v>2712</v>
      </c>
      <c r="Q47" s="65">
        <f t="shared" si="9"/>
        <v>0.31890874882408277</v>
      </c>
      <c r="R47" s="92"/>
    </row>
    <row r="48" spans="1:18" ht="15.75">
      <c r="A48" s="66" t="s">
        <v>3</v>
      </c>
      <c r="B48" s="67"/>
      <c r="C48" s="68"/>
      <c r="D48" s="69">
        <f t="shared" ref="D48:O48" si="13">SUM(D49:D52)</f>
        <v>384790</v>
      </c>
      <c r="E48" s="69">
        <f t="shared" si="13"/>
        <v>3235416</v>
      </c>
      <c r="F48" s="69">
        <f t="shared" si="13"/>
        <v>80224</v>
      </c>
      <c r="G48" s="69">
        <f t="shared" si="13"/>
        <v>40400</v>
      </c>
      <c r="H48" s="69">
        <f t="shared" si="13"/>
        <v>0</v>
      </c>
      <c r="I48" s="69">
        <f t="shared" si="13"/>
        <v>0</v>
      </c>
      <c r="J48" s="69">
        <f t="shared" si="13"/>
        <v>0</v>
      </c>
      <c r="K48" s="69">
        <f t="shared" si="13"/>
        <v>9219135</v>
      </c>
      <c r="L48" s="69">
        <f t="shared" si="13"/>
        <v>0</v>
      </c>
      <c r="M48" s="69">
        <f t="shared" si="13"/>
        <v>0</v>
      </c>
      <c r="N48" s="69">
        <f t="shared" si="13"/>
        <v>0</v>
      </c>
      <c r="O48" s="69">
        <f t="shared" si="13"/>
        <v>0</v>
      </c>
      <c r="P48" s="69">
        <f>SUM(D48:O48)</f>
        <v>12959965</v>
      </c>
      <c r="Q48" s="71">
        <f t="shared" si="9"/>
        <v>1523.9845954844779</v>
      </c>
      <c r="R48" s="93"/>
    </row>
    <row r="49" spans="1:121">
      <c r="A49" s="61"/>
      <c r="B49" s="62">
        <v>361.1</v>
      </c>
      <c r="C49" s="63" t="s">
        <v>64</v>
      </c>
      <c r="D49" s="64">
        <v>107696</v>
      </c>
      <c r="E49" s="64">
        <v>87416</v>
      </c>
      <c r="F49" s="64">
        <v>80224</v>
      </c>
      <c r="G49" s="64">
        <v>40400</v>
      </c>
      <c r="H49" s="64">
        <v>0</v>
      </c>
      <c r="I49" s="64">
        <v>0</v>
      </c>
      <c r="J49" s="64">
        <v>0</v>
      </c>
      <c r="K49" s="64">
        <v>0</v>
      </c>
      <c r="L49" s="64">
        <v>0</v>
      </c>
      <c r="M49" s="64">
        <v>0</v>
      </c>
      <c r="N49" s="64">
        <v>0</v>
      </c>
      <c r="O49" s="64">
        <v>0</v>
      </c>
      <c r="P49" s="64">
        <f>SUM(D49:O49)</f>
        <v>315736</v>
      </c>
      <c r="Q49" s="65">
        <f t="shared" si="9"/>
        <v>37.127939793038571</v>
      </c>
      <c r="R49" s="92"/>
    </row>
    <row r="50" spans="1:121">
      <c r="A50" s="61"/>
      <c r="B50" s="62">
        <v>362</v>
      </c>
      <c r="C50" s="63" t="s">
        <v>65</v>
      </c>
      <c r="D50" s="64">
        <v>46414</v>
      </c>
      <c r="E50" s="64">
        <v>72116</v>
      </c>
      <c r="F50" s="64">
        <v>0</v>
      </c>
      <c r="G50" s="64">
        <v>0</v>
      </c>
      <c r="H50" s="64">
        <v>0</v>
      </c>
      <c r="I50" s="64">
        <v>0</v>
      </c>
      <c r="J50" s="64">
        <v>0</v>
      </c>
      <c r="K50" s="64">
        <v>0</v>
      </c>
      <c r="L50" s="64">
        <v>0</v>
      </c>
      <c r="M50" s="64">
        <v>0</v>
      </c>
      <c r="N50" s="64">
        <v>0</v>
      </c>
      <c r="O50" s="64">
        <v>0</v>
      </c>
      <c r="P50" s="64">
        <f t="shared" ref="P50:P52" si="14">SUM(D50:O50)</f>
        <v>118530</v>
      </c>
      <c r="Q50" s="65">
        <f t="shared" si="9"/>
        <v>13.938146754468486</v>
      </c>
      <c r="R50" s="92"/>
    </row>
    <row r="51" spans="1:121">
      <c r="A51" s="61"/>
      <c r="B51" s="62">
        <v>369.3</v>
      </c>
      <c r="C51" s="63" t="s">
        <v>220</v>
      </c>
      <c r="D51" s="64">
        <v>0</v>
      </c>
      <c r="E51" s="64">
        <v>0</v>
      </c>
      <c r="F51" s="64">
        <v>0</v>
      </c>
      <c r="G51" s="64">
        <v>0</v>
      </c>
      <c r="H51" s="64">
        <v>0</v>
      </c>
      <c r="I51" s="64">
        <v>0</v>
      </c>
      <c r="J51" s="64">
        <v>0</v>
      </c>
      <c r="K51" s="64">
        <v>9219135</v>
      </c>
      <c r="L51" s="64">
        <v>0</v>
      </c>
      <c r="M51" s="64">
        <v>0</v>
      </c>
      <c r="N51" s="64">
        <v>0</v>
      </c>
      <c r="O51" s="64">
        <v>0</v>
      </c>
      <c r="P51" s="64">
        <f t="shared" si="14"/>
        <v>9219135</v>
      </c>
      <c r="Q51" s="65">
        <f t="shared" si="9"/>
        <v>1084.0939557855127</v>
      </c>
      <c r="R51" s="92"/>
    </row>
    <row r="52" spans="1:121">
      <c r="A52" s="61"/>
      <c r="B52" s="62">
        <v>369.9</v>
      </c>
      <c r="C52" s="63" t="s">
        <v>66</v>
      </c>
      <c r="D52" s="64">
        <v>230680</v>
      </c>
      <c r="E52" s="64">
        <v>3075884</v>
      </c>
      <c r="F52" s="64">
        <v>0</v>
      </c>
      <c r="G52" s="64">
        <v>0</v>
      </c>
      <c r="H52" s="64">
        <v>0</v>
      </c>
      <c r="I52" s="64">
        <v>0</v>
      </c>
      <c r="J52" s="64">
        <v>0</v>
      </c>
      <c r="K52" s="64">
        <v>0</v>
      </c>
      <c r="L52" s="64">
        <v>0</v>
      </c>
      <c r="M52" s="64">
        <v>0</v>
      </c>
      <c r="N52" s="64">
        <v>0</v>
      </c>
      <c r="O52" s="64">
        <v>0</v>
      </c>
      <c r="P52" s="64">
        <f t="shared" si="14"/>
        <v>3306564</v>
      </c>
      <c r="Q52" s="65">
        <f t="shared" si="9"/>
        <v>388.82455315145813</v>
      </c>
      <c r="R52" s="92"/>
    </row>
    <row r="53" spans="1:121" ht="15.75">
      <c r="A53" s="66" t="s">
        <v>46</v>
      </c>
      <c r="B53" s="67"/>
      <c r="C53" s="68"/>
      <c r="D53" s="69">
        <f t="shared" ref="D53:O53" si="15">SUM(D54:D55)</f>
        <v>0</v>
      </c>
      <c r="E53" s="69">
        <f t="shared" si="15"/>
        <v>4840604</v>
      </c>
      <c r="F53" s="69">
        <f t="shared" si="15"/>
        <v>0</v>
      </c>
      <c r="G53" s="69">
        <f t="shared" si="15"/>
        <v>0</v>
      </c>
      <c r="H53" s="69">
        <f t="shared" si="15"/>
        <v>0</v>
      </c>
      <c r="I53" s="69">
        <f t="shared" si="15"/>
        <v>0</v>
      </c>
      <c r="J53" s="69">
        <f t="shared" si="15"/>
        <v>0</v>
      </c>
      <c r="K53" s="69">
        <f t="shared" si="15"/>
        <v>0</v>
      </c>
      <c r="L53" s="69">
        <f t="shared" si="15"/>
        <v>0</v>
      </c>
      <c r="M53" s="69">
        <f t="shared" si="15"/>
        <v>0</v>
      </c>
      <c r="N53" s="69">
        <f t="shared" si="15"/>
        <v>0</v>
      </c>
      <c r="O53" s="69">
        <f t="shared" si="15"/>
        <v>0</v>
      </c>
      <c r="P53" s="69">
        <f>SUM(D53:O53)</f>
        <v>4840604</v>
      </c>
      <c r="Q53" s="71">
        <f t="shared" si="9"/>
        <v>569.21495766698024</v>
      </c>
      <c r="R53" s="92"/>
    </row>
    <row r="54" spans="1:121">
      <c r="A54" s="61"/>
      <c r="B54" s="62">
        <v>381</v>
      </c>
      <c r="C54" s="63" t="s">
        <v>67</v>
      </c>
      <c r="D54" s="64">
        <v>0</v>
      </c>
      <c r="E54" s="64">
        <v>4770665</v>
      </c>
      <c r="F54" s="64">
        <v>0</v>
      </c>
      <c r="G54" s="64">
        <v>0</v>
      </c>
      <c r="H54" s="64">
        <v>0</v>
      </c>
      <c r="I54" s="64">
        <v>0</v>
      </c>
      <c r="J54" s="64">
        <v>0</v>
      </c>
      <c r="K54" s="64">
        <v>0</v>
      </c>
      <c r="L54" s="64">
        <v>0</v>
      </c>
      <c r="M54" s="64">
        <v>0</v>
      </c>
      <c r="N54" s="64">
        <v>0</v>
      </c>
      <c r="O54" s="64">
        <v>0</v>
      </c>
      <c r="P54" s="64">
        <f>SUM(D54:O54)</f>
        <v>4770665</v>
      </c>
      <c r="Q54" s="65">
        <f t="shared" si="9"/>
        <v>560.99071025399815</v>
      </c>
      <c r="R54" s="92"/>
    </row>
    <row r="55" spans="1:121" ht="15.75" thickBot="1">
      <c r="A55" s="61"/>
      <c r="B55" s="62">
        <v>384</v>
      </c>
      <c r="C55" s="63" t="s">
        <v>106</v>
      </c>
      <c r="D55" s="64">
        <v>0</v>
      </c>
      <c r="E55" s="64">
        <v>69939</v>
      </c>
      <c r="F55" s="64">
        <v>0</v>
      </c>
      <c r="G55" s="64">
        <v>0</v>
      </c>
      <c r="H55" s="64">
        <v>0</v>
      </c>
      <c r="I55" s="64">
        <v>0</v>
      </c>
      <c r="J55" s="64">
        <v>0</v>
      </c>
      <c r="K55" s="64">
        <v>0</v>
      </c>
      <c r="L55" s="64">
        <v>0</v>
      </c>
      <c r="M55" s="64">
        <v>0</v>
      </c>
      <c r="N55" s="64">
        <v>0</v>
      </c>
      <c r="O55" s="64">
        <v>0</v>
      </c>
      <c r="P55" s="64">
        <f t="shared" ref="P55" si="16">SUM(D55:O55)</f>
        <v>69939</v>
      </c>
      <c r="Q55" s="65">
        <f t="shared" si="9"/>
        <v>8.2242474129821268</v>
      </c>
      <c r="R55" s="92"/>
    </row>
    <row r="56" spans="1:121" ht="16.5" thickBot="1">
      <c r="A56" s="75" t="s">
        <v>60</v>
      </c>
      <c r="B56" s="76"/>
      <c r="C56" s="77"/>
      <c r="D56" s="78">
        <f t="shared" ref="D56:O56" si="17">SUM(D5,D11,D15,D36,D45,D48,D53)</f>
        <v>6517418</v>
      </c>
      <c r="E56" s="78">
        <f t="shared" si="17"/>
        <v>17442840</v>
      </c>
      <c r="F56" s="78">
        <f t="shared" si="17"/>
        <v>2075898</v>
      </c>
      <c r="G56" s="78">
        <f t="shared" si="17"/>
        <v>441587</v>
      </c>
      <c r="H56" s="78">
        <f t="shared" si="17"/>
        <v>0</v>
      </c>
      <c r="I56" s="78">
        <f t="shared" si="17"/>
        <v>0</v>
      </c>
      <c r="J56" s="78">
        <f t="shared" si="17"/>
        <v>0</v>
      </c>
      <c r="K56" s="78">
        <f t="shared" si="17"/>
        <v>9219135</v>
      </c>
      <c r="L56" s="78">
        <f t="shared" si="17"/>
        <v>0</v>
      </c>
      <c r="M56" s="78">
        <f t="shared" si="17"/>
        <v>0</v>
      </c>
      <c r="N56" s="78">
        <f t="shared" si="17"/>
        <v>0</v>
      </c>
      <c r="O56" s="78">
        <f t="shared" si="17"/>
        <v>0</v>
      </c>
      <c r="P56" s="78">
        <f>SUM(D56:O56)</f>
        <v>35696878</v>
      </c>
      <c r="Q56" s="79">
        <f t="shared" si="9"/>
        <v>4197.6573377234245</v>
      </c>
      <c r="R56" s="91"/>
      <c r="S56" s="94"/>
      <c r="T56" s="51"/>
      <c r="U56" s="51"/>
      <c r="V56" s="51"/>
      <c r="W56" s="51"/>
      <c r="X56" s="51"/>
      <c r="Y56" s="51"/>
      <c r="Z56" s="51"/>
      <c r="AA56" s="51"/>
      <c r="AB56" s="51"/>
      <c r="AC56" s="51"/>
      <c r="AD56" s="51"/>
      <c r="AE56" s="51"/>
      <c r="AF56" s="51"/>
      <c r="AG56" s="51"/>
      <c r="AH56" s="51"/>
      <c r="AI56" s="51"/>
      <c r="AJ56" s="51"/>
      <c r="AK56" s="51"/>
      <c r="AL56" s="51"/>
      <c r="AM56" s="51"/>
      <c r="AN56" s="51"/>
      <c r="AO56" s="51"/>
      <c r="AP56" s="51"/>
      <c r="AQ56" s="51"/>
      <c r="AR56" s="51"/>
      <c r="AS56" s="51"/>
      <c r="AT56" s="51"/>
      <c r="AU56" s="51"/>
      <c r="AV56" s="51"/>
      <c r="AW56" s="51"/>
      <c r="AX56" s="51"/>
      <c r="AY56" s="51"/>
      <c r="AZ56" s="51"/>
      <c r="BA56" s="51"/>
      <c r="BB56" s="51"/>
      <c r="BC56" s="51"/>
      <c r="BD56" s="51"/>
      <c r="BE56" s="51"/>
      <c r="BF56" s="51"/>
      <c r="BG56" s="51"/>
      <c r="BH56" s="51"/>
      <c r="BI56" s="51"/>
      <c r="BJ56" s="51"/>
      <c r="BK56" s="51"/>
      <c r="BL56" s="51"/>
      <c r="BM56" s="51"/>
      <c r="BN56" s="51"/>
      <c r="BO56" s="51"/>
      <c r="BP56" s="51"/>
      <c r="BQ56" s="51"/>
      <c r="BR56" s="51"/>
      <c r="BS56" s="51"/>
      <c r="BT56" s="51"/>
      <c r="BU56" s="51"/>
      <c r="BV56" s="51"/>
      <c r="BW56" s="51"/>
      <c r="BX56" s="51"/>
      <c r="BY56" s="51"/>
      <c r="BZ56" s="51"/>
      <c r="CA56" s="51"/>
      <c r="CB56" s="51"/>
      <c r="CC56" s="51"/>
      <c r="CD56" s="51"/>
      <c r="CE56" s="51"/>
      <c r="CF56" s="51"/>
      <c r="CG56" s="51"/>
      <c r="CH56" s="51"/>
      <c r="CI56" s="51"/>
      <c r="CJ56" s="51"/>
      <c r="CK56" s="51"/>
      <c r="CL56" s="51"/>
      <c r="CM56" s="51"/>
      <c r="CN56" s="51"/>
      <c r="CO56" s="51"/>
      <c r="CP56" s="51"/>
      <c r="CQ56" s="51"/>
      <c r="CR56" s="51"/>
      <c r="CS56" s="51"/>
      <c r="CT56" s="51"/>
      <c r="CU56" s="51"/>
      <c r="CV56" s="51"/>
      <c r="CW56" s="51"/>
      <c r="CX56" s="51"/>
      <c r="CY56" s="51"/>
      <c r="CZ56" s="51"/>
      <c r="DA56" s="51"/>
      <c r="DB56" s="51"/>
      <c r="DC56" s="51"/>
      <c r="DD56" s="51"/>
      <c r="DE56" s="51"/>
      <c r="DF56" s="51"/>
      <c r="DG56" s="51"/>
      <c r="DH56" s="51"/>
      <c r="DI56" s="51"/>
      <c r="DJ56" s="51"/>
      <c r="DK56" s="51"/>
      <c r="DL56" s="51"/>
      <c r="DM56" s="51"/>
      <c r="DN56" s="51"/>
      <c r="DO56" s="51"/>
      <c r="DP56" s="51"/>
      <c r="DQ56" s="51"/>
    </row>
    <row r="57" spans="1:121">
      <c r="A57" s="80"/>
      <c r="B57" s="81"/>
      <c r="C57" s="81"/>
      <c r="D57" s="82"/>
      <c r="E57" s="82"/>
      <c r="F57" s="82"/>
      <c r="G57" s="82"/>
      <c r="H57" s="82"/>
      <c r="I57" s="82"/>
      <c r="J57" s="82"/>
      <c r="K57" s="82"/>
      <c r="L57" s="82"/>
      <c r="M57" s="82"/>
      <c r="N57" s="82"/>
      <c r="O57" s="82"/>
      <c r="P57" s="82"/>
      <c r="Q57" s="83"/>
    </row>
    <row r="58" spans="1:121">
      <c r="A58" s="84"/>
      <c r="B58" s="85"/>
      <c r="C58" s="85"/>
      <c r="D58" s="86"/>
      <c r="E58" s="86"/>
      <c r="F58" s="86"/>
      <c r="G58" s="86"/>
      <c r="H58" s="86"/>
      <c r="I58" s="86"/>
      <c r="J58" s="86"/>
      <c r="K58" s="86"/>
      <c r="L58" s="86"/>
      <c r="M58" s="86"/>
      <c r="N58" s="95" t="s">
        <v>221</v>
      </c>
      <c r="O58" s="95"/>
      <c r="P58" s="95"/>
      <c r="Q58" s="87">
        <v>8504</v>
      </c>
    </row>
    <row r="59" spans="1:121">
      <c r="A59" s="96"/>
      <c r="B59" s="97"/>
      <c r="C59" s="97"/>
      <c r="D59" s="97"/>
      <c r="E59" s="97"/>
      <c r="F59" s="97"/>
      <c r="G59" s="97"/>
      <c r="H59" s="97"/>
      <c r="I59" s="97"/>
      <c r="J59" s="97"/>
      <c r="K59" s="97"/>
      <c r="L59" s="97"/>
      <c r="M59" s="97"/>
      <c r="N59" s="97"/>
      <c r="O59" s="97"/>
      <c r="P59" s="97"/>
      <c r="Q59" s="98"/>
    </row>
    <row r="60" spans="1:121" ht="15.75" customHeight="1" thickBot="1">
      <c r="A60" s="99" t="s">
        <v>90</v>
      </c>
      <c r="B60" s="100"/>
      <c r="C60" s="100"/>
      <c r="D60" s="100"/>
      <c r="E60" s="100"/>
      <c r="F60" s="100"/>
      <c r="G60" s="100"/>
      <c r="H60" s="100"/>
      <c r="I60" s="100"/>
      <c r="J60" s="100"/>
      <c r="K60" s="100"/>
      <c r="L60" s="100"/>
      <c r="M60" s="100"/>
      <c r="N60" s="100"/>
      <c r="O60" s="100"/>
      <c r="P60" s="100"/>
      <c r="Q60" s="101"/>
    </row>
  </sheetData>
  <mergeCells count="10">
    <mergeCell ref="N58:P58"/>
    <mergeCell ref="A59:Q59"/>
    <mergeCell ref="A60:Q60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49" fitToHeight="0" orientation="landscape" verticalDpi="0" r:id="rId1"/>
  <headerFooter>
    <oddFooter>&amp;L&amp;14Office of Economic and Demographic Research&amp;R&amp;14Page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3910C1-C301-4B8E-9F4F-BC20D2A45D69}">
  <sheetPr>
    <pageSetUpPr fitToPage="1"/>
  </sheetPr>
  <dimension ref="A1:DV61"/>
  <sheetViews>
    <sheetView workbookViewId="0">
      <selection sqref="A1:Q1"/>
    </sheetView>
  </sheetViews>
  <sheetFormatPr defaultColWidth="9.77734375" defaultRowHeight="15"/>
  <cols>
    <col min="1" max="1" width="1.77734375" style="60" customWidth="1"/>
    <col min="2" max="2" width="6.77734375" style="60" customWidth="1"/>
    <col min="3" max="3" width="65.77734375" style="60" customWidth="1"/>
    <col min="4" max="10" width="14.77734375" style="88" customWidth="1"/>
    <col min="11" max="15" width="13.77734375" style="88" customWidth="1"/>
    <col min="16" max="16" width="16.77734375" style="88" customWidth="1"/>
    <col min="17" max="17" width="13.77734375" style="60" customWidth="1"/>
  </cols>
  <sheetData>
    <row r="1" spans="1:126" ht="27.75">
      <c r="A1" s="102" t="s">
        <v>75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4"/>
    </row>
    <row r="2" spans="1:126" ht="24" thickBot="1">
      <c r="A2" s="105" t="s">
        <v>213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7"/>
    </row>
    <row r="3" spans="1:126" ht="18" customHeight="1">
      <c r="A3" s="108" t="s">
        <v>68</v>
      </c>
      <c r="B3" s="109"/>
      <c r="C3" s="110"/>
      <c r="D3" s="114" t="s">
        <v>40</v>
      </c>
      <c r="E3" s="115"/>
      <c r="F3" s="115"/>
      <c r="G3" s="115"/>
      <c r="H3" s="116"/>
      <c r="I3" s="114" t="s">
        <v>41</v>
      </c>
      <c r="J3" s="116"/>
      <c r="K3" s="114" t="s">
        <v>43</v>
      </c>
      <c r="L3" s="115"/>
      <c r="M3" s="115"/>
      <c r="N3" s="116"/>
      <c r="O3" s="49"/>
      <c r="P3" s="50"/>
      <c r="Q3" s="117" t="s">
        <v>190</v>
      </c>
    </row>
    <row r="4" spans="1:126" ht="32.25" customHeight="1" thickBot="1">
      <c r="A4" s="111"/>
      <c r="B4" s="112"/>
      <c r="C4" s="113"/>
      <c r="D4" s="52" t="s">
        <v>4</v>
      </c>
      <c r="E4" s="52" t="s">
        <v>69</v>
      </c>
      <c r="F4" s="52" t="s">
        <v>70</v>
      </c>
      <c r="G4" s="52" t="s">
        <v>71</v>
      </c>
      <c r="H4" s="52" t="s">
        <v>5</v>
      </c>
      <c r="I4" s="52" t="s">
        <v>6</v>
      </c>
      <c r="J4" s="53" t="s">
        <v>72</v>
      </c>
      <c r="K4" s="53" t="s">
        <v>191</v>
      </c>
      <c r="L4" s="53" t="s">
        <v>7</v>
      </c>
      <c r="M4" s="53" t="s">
        <v>8</v>
      </c>
      <c r="N4" s="53" t="s">
        <v>218</v>
      </c>
      <c r="O4" s="53" t="s">
        <v>9</v>
      </c>
      <c r="P4" s="53" t="s">
        <v>192</v>
      </c>
      <c r="Q4" s="118"/>
      <c r="R4" s="54"/>
      <c r="S4" s="54"/>
      <c r="T4" s="54"/>
      <c r="U4" s="54"/>
      <c r="V4" s="54"/>
      <c r="W4" s="54"/>
      <c r="X4" s="54"/>
      <c r="Y4" s="54"/>
      <c r="Z4" s="54"/>
      <c r="AA4" s="54"/>
      <c r="AB4" s="54"/>
      <c r="AC4" s="54"/>
      <c r="AD4" s="54"/>
      <c r="AE4" s="54"/>
      <c r="AF4" s="54"/>
      <c r="AG4" s="54"/>
      <c r="AH4" s="54"/>
      <c r="AI4" s="54"/>
      <c r="AJ4" s="54"/>
      <c r="AK4" s="54"/>
      <c r="AL4" s="54"/>
      <c r="AM4" s="54"/>
      <c r="AN4" s="54"/>
      <c r="AO4" s="54"/>
      <c r="AP4" s="54"/>
      <c r="AQ4" s="54"/>
      <c r="AR4" s="54"/>
      <c r="AS4" s="54"/>
      <c r="AT4" s="54"/>
      <c r="AU4" s="54"/>
      <c r="AV4" s="54"/>
      <c r="AW4" s="54"/>
      <c r="AX4" s="54"/>
      <c r="AY4" s="54"/>
      <c r="AZ4" s="54"/>
      <c r="BA4" s="54"/>
      <c r="BB4" s="54"/>
      <c r="BC4" s="54"/>
      <c r="BD4" s="54"/>
      <c r="BE4" s="54"/>
      <c r="BF4" s="54"/>
      <c r="BG4" s="54"/>
      <c r="BH4" s="54"/>
      <c r="BI4" s="54"/>
      <c r="BJ4" s="54"/>
      <c r="BK4" s="54"/>
      <c r="BL4" s="54"/>
      <c r="BM4" s="54"/>
      <c r="BN4" s="54"/>
      <c r="BO4" s="54"/>
      <c r="BP4" s="54"/>
      <c r="BQ4" s="54"/>
      <c r="BR4" s="54"/>
      <c r="BS4" s="54"/>
      <c r="BT4" s="54"/>
      <c r="BU4" s="54"/>
      <c r="BV4" s="54"/>
      <c r="BW4" s="54"/>
      <c r="BX4" s="54"/>
      <c r="BY4" s="54"/>
      <c r="BZ4" s="54"/>
      <c r="CA4" s="54"/>
      <c r="CB4" s="54"/>
      <c r="CC4" s="54"/>
      <c r="CD4" s="54"/>
      <c r="CE4" s="54"/>
      <c r="CF4" s="54"/>
      <c r="CG4" s="54"/>
      <c r="CH4" s="54"/>
      <c r="CI4" s="54"/>
      <c r="CJ4" s="54"/>
      <c r="CK4" s="54"/>
      <c r="CL4" s="54"/>
      <c r="CM4" s="54"/>
      <c r="CN4" s="54"/>
      <c r="CO4" s="54"/>
      <c r="CP4" s="54"/>
      <c r="CQ4" s="54"/>
      <c r="CR4" s="54"/>
      <c r="CS4" s="54"/>
      <c r="CT4" s="54"/>
      <c r="CU4" s="54"/>
      <c r="CV4" s="54"/>
      <c r="CW4" s="54"/>
      <c r="CX4" s="54"/>
      <c r="CY4" s="54"/>
      <c r="CZ4" s="54"/>
      <c r="DA4" s="54"/>
      <c r="DB4" s="54"/>
      <c r="DC4" s="54"/>
      <c r="DD4" s="54"/>
      <c r="DE4" s="54"/>
      <c r="DF4" s="54"/>
      <c r="DG4" s="54"/>
      <c r="DH4" s="54"/>
      <c r="DI4" s="54"/>
      <c r="DJ4" s="54"/>
      <c r="DK4" s="54"/>
      <c r="DL4" s="54"/>
      <c r="DM4" s="54"/>
      <c r="DN4" s="54"/>
      <c r="DO4" s="54"/>
      <c r="DP4" s="54"/>
      <c r="DQ4" s="54"/>
      <c r="DR4" s="54"/>
      <c r="DS4" s="54"/>
      <c r="DT4" s="54"/>
      <c r="DU4" s="54"/>
      <c r="DV4" s="54"/>
    </row>
    <row r="5" spans="1:126" ht="15.75">
      <c r="A5" s="55" t="s">
        <v>193</v>
      </c>
      <c r="B5" s="56"/>
      <c r="C5" s="56"/>
      <c r="D5" s="57">
        <f t="shared" ref="D5:O5" si="0">SUM(D6:D9)</f>
        <v>3152091</v>
      </c>
      <c r="E5" s="57">
        <f t="shared" si="0"/>
        <v>226288</v>
      </c>
      <c r="F5" s="57">
        <f t="shared" si="0"/>
        <v>0</v>
      </c>
      <c r="G5" s="57">
        <f t="shared" si="0"/>
        <v>0</v>
      </c>
      <c r="H5" s="57">
        <f t="shared" si="0"/>
        <v>0</v>
      </c>
      <c r="I5" s="57">
        <f t="shared" si="0"/>
        <v>0</v>
      </c>
      <c r="J5" s="57">
        <f t="shared" si="0"/>
        <v>0</v>
      </c>
      <c r="K5" s="57">
        <f t="shared" ref="K5" si="1">SUM(K6:K9)</f>
        <v>0</v>
      </c>
      <c r="L5" s="57">
        <f t="shared" ref="L5" si="2">SUM(L6:L9)</f>
        <v>0</v>
      </c>
      <c r="M5" s="57">
        <f t="shared" si="0"/>
        <v>0</v>
      </c>
      <c r="N5" s="57">
        <f t="shared" ref="N5" si="3">SUM(N6:N9)</f>
        <v>0</v>
      </c>
      <c r="O5" s="57">
        <f t="shared" si="0"/>
        <v>0</v>
      </c>
      <c r="P5" s="58">
        <f>SUM(D5:O5)</f>
        <v>3378379</v>
      </c>
      <c r="Q5" s="59">
        <f t="shared" ref="Q5:Q36" si="4">(P5/Q$59)</f>
        <v>418.42692593510031</v>
      </c>
    </row>
    <row r="6" spans="1:126">
      <c r="A6" s="61"/>
      <c r="B6" s="62">
        <v>311</v>
      </c>
      <c r="C6" s="63" t="s">
        <v>2</v>
      </c>
      <c r="D6" s="64">
        <v>3115233</v>
      </c>
      <c r="E6" s="64">
        <v>0</v>
      </c>
      <c r="F6" s="64">
        <v>0</v>
      </c>
      <c r="G6" s="64">
        <v>0</v>
      </c>
      <c r="H6" s="64">
        <v>0</v>
      </c>
      <c r="I6" s="64">
        <v>0</v>
      </c>
      <c r="J6" s="64">
        <v>0</v>
      </c>
      <c r="K6" s="64">
        <v>0</v>
      </c>
      <c r="L6" s="64">
        <v>0</v>
      </c>
      <c r="M6" s="64">
        <v>0</v>
      </c>
      <c r="N6" s="64">
        <v>0</v>
      </c>
      <c r="O6" s="64">
        <v>0</v>
      </c>
      <c r="P6" s="64">
        <f>SUM(D6:O6)</f>
        <v>3115233</v>
      </c>
      <c r="Q6" s="65">
        <f t="shared" si="4"/>
        <v>385.83514986376019</v>
      </c>
    </row>
    <row r="7" spans="1:126">
      <c r="A7" s="61"/>
      <c r="B7" s="62">
        <v>312.3</v>
      </c>
      <c r="C7" s="63" t="s">
        <v>11</v>
      </c>
      <c r="D7" s="64">
        <v>0</v>
      </c>
      <c r="E7" s="64">
        <v>16365</v>
      </c>
      <c r="F7" s="64">
        <v>0</v>
      </c>
      <c r="G7" s="64">
        <v>0</v>
      </c>
      <c r="H7" s="64">
        <v>0</v>
      </c>
      <c r="I7" s="64">
        <v>0</v>
      </c>
      <c r="J7" s="64">
        <v>0</v>
      </c>
      <c r="K7" s="64">
        <v>0</v>
      </c>
      <c r="L7" s="64">
        <v>0</v>
      </c>
      <c r="M7" s="64">
        <v>0</v>
      </c>
      <c r="N7" s="64">
        <v>0</v>
      </c>
      <c r="O7" s="64">
        <v>0</v>
      </c>
      <c r="P7" s="64">
        <f t="shared" ref="P7:P9" si="5">SUM(D7:O7)</f>
        <v>16365</v>
      </c>
      <c r="Q7" s="65">
        <f t="shared" si="4"/>
        <v>2.0268763933614071</v>
      </c>
    </row>
    <row r="8" spans="1:126">
      <c r="A8" s="61"/>
      <c r="B8" s="62">
        <v>312.41000000000003</v>
      </c>
      <c r="C8" s="63" t="s">
        <v>194</v>
      </c>
      <c r="D8" s="64">
        <v>0</v>
      </c>
      <c r="E8" s="64">
        <v>209923</v>
      </c>
      <c r="F8" s="64">
        <v>0</v>
      </c>
      <c r="G8" s="64">
        <v>0</v>
      </c>
      <c r="H8" s="64">
        <v>0</v>
      </c>
      <c r="I8" s="64">
        <v>0</v>
      </c>
      <c r="J8" s="64">
        <v>0</v>
      </c>
      <c r="K8" s="64">
        <v>0</v>
      </c>
      <c r="L8" s="64">
        <v>0</v>
      </c>
      <c r="M8" s="64">
        <v>0</v>
      </c>
      <c r="N8" s="64">
        <v>0</v>
      </c>
      <c r="O8" s="64">
        <v>0</v>
      </c>
      <c r="P8" s="64">
        <f t="shared" si="5"/>
        <v>209923</v>
      </c>
      <c r="Q8" s="65">
        <f t="shared" si="4"/>
        <v>25.999876145652713</v>
      </c>
    </row>
    <row r="9" spans="1:126">
      <c r="A9" s="61"/>
      <c r="B9" s="62">
        <v>315.2</v>
      </c>
      <c r="C9" s="63" t="s">
        <v>196</v>
      </c>
      <c r="D9" s="64">
        <v>36858</v>
      </c>
      <c r="E9" s="64">
        <v>0</v>
      </c>
      <c r="F9" s="64">
        <v>0</v>
      </c>
      <c r="G9" s="64">
        <v>0</v>
      </c>
      <c r="H9" s="64">
        <v>0</v>
      </c>
      <c r="I9" s="64">
        <v>0</v>
      </c>
      <c r="J9" s="64">
        <v>0</v>
      </c>
      <c r="K9" s="64">
        <v>0</v>
      </c>
      <c r="L9" s="64">
        <v>0</v>
      </c>
      <c r="M9" s="64">
        <v>0</v>
      </c>
      <c r="N9" s="64">
        <v>0</v>
      </c>
      <c r="O9" s="64">
        <v>0</v>
      </c>
      <c r="P9" s="64">
        <f t="shared" si="5"/>
        <v>36858</v>
      </c>
      <c r="Q9" s="65">
        <f t="shared" si="4"/>
        <v>4.5650235323259842</v>
      </c>
    </row>
    <row r="10" spans="1:126" ht="15.75">
      <c r="A10" s="66" t="s">
        <v>14</v>
      </c>
      <c r="B10" s="67"/>
      <c r="C10" s="68"/>
      <c r="D10" s="69">
        <f t="shared" ref="D10:O10" si="6">SUM(D11:D14)</f>
        <v>129371</v>
      </c>
      <c r="E10" s="69">
        <f t="shared" si="6"/>
        <v>544949</v>
      </c>
      <c r="F10" s="69">
        <f t="shared" si="6"/>
        <v>0</v>
      </c>
      <c r="G10" s="69">
        <f t="shared" si="6"/>
        <v>0</v>
      </c>
      <c r="H10" s="69">
        <f t="shared" si="6"/>
        <v>0</v>
      </c>
      <c r="I10" s="69">
        <f t="shared" si="6"/>
        <v>0</v>
      </c>
      <c r="J10" s="69">
        <f t="shared" si="6"/>
        <v>0</v>
      </c>
      <c r="K10" s="69">
        <f t="shared" ref="K10" si="7">SUM(K11:K14)</f>
        <v>0</v>
      </c>
      <c r="L10" s="69">
        <f t="shared" ref="L10" si="8">SUM(L11:L14)</f>
        <v>0</v>
      </c>
      <c r="M10" s="69">
        <f t="shared" si="6"/>
        <v>0</v>
      </c>
      <c r="N10" s="69">
        <f t="shared" ref="N10" si="9">SUM(N11:N14)</f>
        <v>0</v>
      </c>
      <c r="O10" s="69">
        <f t="shared" si="6"/>
        <v>0</v>
      </c>
      <c r="P10" s="70">
        <f>SUM(D10:O10)</f>
        <v>674320</v>
      </c>
      <c r="Q10" s="71">
        <f t="shared" si="4"/>
        <v>83.517463462967555</v>
      </c>
    </row>
    <row r="11" spans="1:126">
      <c r="A11" s="61"/>
      <c r="B11" s="62">
        <v>322</v>
      </c>
      <c r="C11" s="63" t="s">
        <v>197</v>
      </c>
      <c r="D11" s="64">
        <v>125182</v>
      </c>
      <c r="E11" s="64">
        <v>15000</v>
      </c>
      <c r="F11" s="64">
        <v>0</v>
      </c>
      <c r="G11" s="64">
        <v>0</v>
      </c>
      <c r="H11" s="64">
        <v>0</v>
      </c>
      <c r="I11" s="64">
        <v>0</v>
      </c>
      <c r="J11" s="64">
        <v>0</v>
      </c>
      <c r="K11" s="64">
        <v>0</v>
      </c>
      <c r="L11" s="64">
        <v>0</v>
      </c>
      <c r="M11" s="64">
        <v>0</v>
      </c>
      <c r="N11" s="64">
        <v>0</v>
      </c>
      <c r="O11" s="64">
        <v>0</v>
      </c>
      <c r="P11" s="64">
        <f>SUM(D11:O11)</f>
        <v>140182</v>
      </c>
      <c r="Q11" s="65">
        <f t="shared" si="4"/>
        <v>17.362150111468914</v>
      </c>
    </row>
    <row r="12" spans="1:126">
      <c r="A12" s="61"/>
      <c r="B12" s="62">
        <v>322.89999999999998</v>
      </c>
      <c r="C12" s="63" t="s">
        <v>198</v>
      </c>
      <c r="D12" s="64">
        <v>4189</v>
      </c>
      <c r="E12" s="64">
        <v>0</v>
      </c>
      <c r="F12" s="64">
        <v>0</v>
      </c>
      <c r="G12" s="64">
        <v>0</v>
      </c>
      <c r="H12" s="64">
        <v>0</v>
      </c>
      <c r="I12" s="64">
        <v>0</v>
      </c>
      <c r="J12" s="64">
        <v>0</v>
      </c>
      <c r="K12" s="64">
        <v>0</v>
      </c>
      <c r="L12" s="64">
        <v>0</v>
      </c>
      <c r="M12" s="64">
        <v>0</v>
      </c>
      <c r="N12" s="64">
        <v>0</v>
      </c>
      <c r="O12" s="64">
        <v>0</v>
      </c>
      <c r="P12" s="64">
        <f t="shared" ref="P12:P14" si="10">SUM(D12:O12)</f>
        <v>4189</v>
      </c>
      <c r="Q12" s="65">
        <f t="shared" si="4"/>
        <v>0.51882586078771364</v>
      </c>
    </row>
    <row r="13" spans="1:126">
      <c r="A13" s="61"/>
      <c r="B13" s="62">
        <v>325.2</v>
      </c>
      <c r="C13" s="63" t="s">
        <v>16</v>
      </c>
      <c r="D13" s="64">
        <v>0</v>
      </c>
      <c r="E13" s="64">
        <v>521837</v>
      </c>
      <c r="F13" s="64">
        <v>0</v>
      </c>
      <c r="G13" s="64">
        <v>0</v>
      </c>
      <c r="H13" s="64">
        <v>0</v>
      </c>
      <c r="I13" s="64">
        <v>0</v>
      </c>
      <c r="J13" s="64">
        <v>0</v>
      </c>
      <c r="K13" s="64">
        <v>0</v>
      </c>
      <c r="L13" s="64">
        <v>0</v>
      </c>
      <c r="M13" s="64">
        <v>0</v>
      </c>
      <c r="N13" s="64">
        <v>0</v>
      </c>
      <c r="O13" s="64">
        <v>0</v>
      </c>
      <c r="P13" s="64">
        <f t="shared" si="10"/>
        <v>521837</v>
      </c>
      <c r="Q13" s="65">
        <f t="shared" si="4"/>
        <v>64.631781025514002</v>
      </c>
    </row>
    <row r="14" spans="1:126">
      <c r="A14" s="61"/>
      <c r="B14" s="62">
        <v>329.5</v>
      </c>
      <c r="C14" s="63" t="s">
        <v>214</v>
      </c>
      <c r="D14" s="64">
        <v>0</v>
      </c>
      <c r="E14" s="64">
        <v>8112</v>
      </c>
      <c r="F14" s="64">
        <v>0</v>
      </c>
      <c r="G14" s="64">
        <v>0</v>
      </c>
      <c r="H14" s="64">
        <v>0</v>
      </c>
      <c r="I14" s="64">
        <v>0</v>
      </c>
      <c r="J14" s="64">
        <v>0</v>
      </c>
      <c r="K14" s="64">
        <v>0</v>
      </c>
      <c r="L14" s="64">
        <v>0</v>
      </c>
      <c r="M14" s="64">
        <v>0</v>
      </c>
      <c r="N14" s="64">
        <v>0</v>
      </c>
      <c r="O14" s="64">
        <v>0</v>
      </c>
      <c r="P14" s="64">
        <f t="shared" si="10"/>
        <v>8112</v>
      </c>
      <c r="Q14" s="65">
        <f t="shared" si="4"/>
        <v>1.0047064651969284</v>
      </c>
    </row>
    <row r="15" spans="1:126" ht="15.75">
      <c r="A15" s="66" t="s">
        <v>199</v>
      </c>
      <c r="B15" s="67"/>
      <c r="C15" s="68"/>
      <c r="D15" s="69">
        <f t="shared" ref="D15:O15" si="11">SUM(D16:D36)</f>
        <v>2677103</v>
      </c>
      <c r="E15" s="69">
        <f t="shared" si="11"/>
        <v>2938551</v>
      </c>
      <c r="F15" s="69">
        <f t="shared" si="11"/>
        <v>1286127</v>
      </c>
      <c r="G15" s="69">
        <f t="shared" si="11"/>
        <v>594907</v>
      </c>
      <c r="H15" s="69">
        <f t="shared" si="11"/>
        <v>0</v>
      </c>
      <c r="I15" s="69">
        <f t="shared" si="11"/>
        <v>0</v>
      </c>
      <c r="J15" s="69">
        <f t="shared" si="11"/>
        <v>0</v>
      </c>
      <c r="K15" s="69">
        <f t="shared" ref="K15" si="12">SUM(K16:K36)</f>
        <v>0</v>
      </c>
      <c r="L15" s="69">
        <f t="shared" ref="L15" si="13">SUM(L16:L36)</f>
        <v>0</v>
      </c>
      <c r="M15" s="69">
        <f t="shared" si="11"/>
        <v>0</v>
      </c>
      <c r="N15" s="69">
        <f t="shared" ref="N15" si="14">SUM(N16:N36)</f>
        <v>0</v>
      </c>
      <c r="O15" s="69">
        <f t="shared" si="11"/>
        <v>0</v>
      </c>
      <c r="P15" s="70">
        <f>SUM(D15:O15)</f>
        <v>7496688</v>
      </c>
      <c r="Q15" s="71">
        <f t="shared" si="4"/>
        <v>928.49739905870695</v>
      </c>
    </row>
    <row r="16" spans="1:126">
      <c r="A16" s="61"/>
      <c r="B16" s="62">
        <v>331.65</v>
      </c>
      <c r="C16" s="63" t="s">
        <v>215</v>
      </c>
      <c r="D16" s="64">
        <v>0</v>
      </c>
      <c r="E16" s="64">
        <v>19778</v>
      </c>
      <c r="F16" s="64">
        <v>0</v>
      </c>
      <c r="G16" s="64">
        <v>0</v>
      </c>
      <c r="H16" s="64">
        <v>0</v>
      </c>
      <c r="I16" s="64">
        <v>0</v>
      </c>
      <c r="J16" s="64">
        <v>0</v>
      </c>
      <c r="K16" s="64">
        <v>0</v>
      </c>
      <c r="L16" s="64">
        <v>0</v>
      </c>
      <c r="M16" s="64">
        <v>0</v>
      </c>
      <c r="N16" s="64">
        <v>0</v>
      </c>
      <c r="O16" s="64">
        <v>0</v>
      </c>
      <c r="P16" s="64">
        <f t="shared" ref="P16:P29" si="15">SUM(D16:O16)</f>
        <v>19778</v>
      </c>
      <c r="Q16" s="65">
        <f t="shared" si="4"/>
        <v>2.449591280653951</v>
      </c>
    </row>
    <row r="17" spans="1:17">
      <c r="A17" s="61"/>
      <c r="B17" s="62">
        <v>334.2</v>
      </c>
      <c r="C17" s="63" t="s">
        <v>21</v>
      </c>
      <c r="D17" s="64">
        <v>509232</v>
      </c>
      <c r="E17" s="64">
        <v>456277</v>
      </c>
      <c r="F17" s="64">
        <v>0</v>
      </c>
      <c r="G17" s="64">
        <v>0</v>
      </c>
      <c r="H17" s="64">
        <v>0</v>
      </c>
      <c r="I17" s="64">
        <v>0</v>
      </c>
      <c r="J17" s="64">
        <v>0</v>
      </c>
      <c r="K17" s="64">
        <v>0</v>
      </c>
      <c r="L17" s="64">
        <v>0</v>
      </c>
      <c r="M17" s="64">
        <v>0</v>
      </c>
      <c r="N17" s="64">
        <v>0</v>
      </c>
      <c r="O17" s="64">
        <v>0</v>
      </c>
      <c r="P17" s="64">
        <f t="shared" si="15"/>
        <v>965509</v>
      </c>
      <c r="Q17" s="65">
        <f t="shared" si="4"/>
        <v>119.58248699529354</v>
      </c>
    </row>
    <row r="18" spans="1:17">
      <c r="A18" s="61"/>
      <c r="B18" s="62">
        <v>334.39</v>
      </c>
      <c r="C18" s="63" t="s">
        <v>115</v>
      </c>
      <c r="D18" s="64">
        <v>96147</v>
      </c>
      <c r="E18" s="64">
        <v>93750</v>
      </c>
      <c r="F18" s="64">
        <v>0</v>
      </c>
      <c r="G18" s="64">
        <v>0</v>
      </c>
      <c r="H18" s="64">
        <v>0</v>
      </c>
      <c r="I18" s="64">
        <v>0</v>
      </c>
      <c r="J18" s="64">
        <v>0</v>
      </c>
      <c r="K18" s="64">
        <v>0</v>
      </c>
      <c r="L18" s="64">
        <v>0</v>
      </c>
      <c r="M18" s="64">
        <v>0</v>
      </c>
      <c r="N18" s="64">
        <v>0</v>
      </c>
      <c r="O18" s="64">
        <v>0</v>
      </c>
      <c r="P18" s="64">
        <f t="shared" si="15"/>
        <v>189897</v>
      </c>
      <c r="Q18" s="65">
        <f t="shared" si="4"/>
        <v>23.519568986871437</v>
      </c>
    </row>
    <row r="19" spans="1:17">
      <c r="A19" s="61"/>
      <c r="B19" s="62">
        <v>334.49</v>
      </c>
      <c r="C19" s="63" t="s">
        <v>24</v>
      </c>
      <c r="D19" s="64">
        <v>0</v>
      </c>
      <c r="E19" s="64">
        <v>508078</v>
      </c>
      <c r="F19" s="64">
        <v>0</v>
      </c>
      <c r="G19" s="64">
        <v>0</v>
      </c>
      <c r="H19" s="64">
        <v>0</v>
      </c>
      <c r="I19" s="64">
        <v>0</v>
      </c>
      <c r="J19" s="64">
        <v>0</v>
      </c>
      <c r="K19" s="64">
        <v>0</v>
      </c>
      <c r="L19" s="64">
        <v>0</v>
      </c>
      <c r="M19" s="64">
        <v>0</v>
      </c>
      <c r="N19" s="64">
        <v>0</v>
      </c>
      <c r="O19" s="64">
        <v>0</v>
      </c>
      <c r="P19" s="64">
        <f t="shared" si="15"/>
        <v>508078</v>
      </c>
      <c r="Q19" s="65">
        <f t="shared" si="4"/>
        <v>62.927669061184048</v>
      </c>
    </row>
    <row r="20" spans="1:17">
      <c r="A20" s="61"/>
      <c r="B20" s="62">
        <v>334.5</v>
      </c>
      <c r="C20" s="63" t="s">
        <v>79</v>
      </c>
      <c r="D20" s="64">
        <v>0</v>
      </c>
      <c r="E20" s="64">
        <v>350000</v>
      </c>
      <c r="F20" s="64">
        <v>0</v>
      </c>
      <c r="G20" s="64">
        <v>0</v>
      </c>
      <c r="H20" s="64">
        <v>0</v>
      </c>
      <c r="I20" s="64">
        <v>0</v>
      </c>
      <c r="J20" s="64">
        <v>0</v>
      </c>
      <c r="K20" s="64">
        <v>0</v>
      </c>
      <c r="L20" s="64">
        <v>0</v>
      </c>
      <c r="M20" s="64">
        <v>0</v>
      </c>
      <c r="N20" s="64">
        <v>0</v>
      </c>
      <c r="O20" s="64">
        <v>0</v>
      </c>
      <c r="P20" s="64">
        <f t="shared" si="15"/>
        <v>350000</v>
      </c>
      <c r="Q20" s="65">
        <f t="shared" si="4"/>
        <v>43.349021550656431</v>
      </c>
    </row>
    <row r="21" spans="1:17">
      <c r="A21" s="61"/>
      <c r="B21" s="62">
        <v>334.7</v>
      </c>
      <c r="C21" s="63" t="s">
        <v>25</v>
      </c>
      <c r="D21" s="64">
        <v>238720</v>
      </c>
      <c r="E21" s="64">
        <v>0</v>
      </c>
      <c r="F21" s="64">
        <v>650000</v>
      </c>
      <c r="G21" s="64">
        <v>0</v>
      </c>
      <c r="H21" s="64">
        <v>0</v>
      </c>
      <c r="I21" s="64">
        <v>0</v>
      </c>
      <c r="J21" s="64">
        <v>0</v>
      </c>
      <c r="K21" s="64">
        <v>0</v>
      </c>
      <c r="L21" s="64">
        <v>0</v>
      </c>
      <c r="M21" s="64">
        <v>0</v>
      </c>
      <c r="N21" s="64">
        <v>0</v>
      </c>
      <c r="O21" s="64">
        <v>0</v>
      </c>
      <c r="P21" s="64">
        <f t="shared" si="15"/>
        <v>888720</v>
      </c>
      <c r="Q21" s="65">
        <f t="shared" si="4"/>
        <v>110.07183552142681</v>
      </c>
    </row>
    <row r="22" spans="1:17">
      <c r="A22" s="61"/>
      <c r="B22" s="62">
        <v>334.9</v>
      </c>
      <c r="C22" s="63" t="s">
        <v>27</v>
      </c>
      <c r="D22" s="64">
        <v>79250</v>
      </c>
      <c r="E22" s="64">
        <v>256055</v>
      </c>
      <c r="F22" s="64">
        <v>0</v>
      </c>
      <c r="G22" s="64">
        <v>594907</v>
      </c>
      <c r="H22" s="64">
        <v>0</v>
      </c>
      <c r="I22" s="64">
        <v>0</v>
      </c>
      <c r="J22" s="64">
        <v>0</v>
      </c>
      <c r="K22" s="64">
        <v>0</v>
      </c>
      <c r="L22" s="64">
        <v>0</v>
      </c>
      <c r="M22" s="64">
        <v>0</v>
      </c>
      <c r="N22" s="64">
        <v>0</v>
      </c>
      <c r="O22" s="64">
        <v>0</v>
      </c>
      <c r="P22" s="64">
        <f t="shared" si="15"/>
        <v>930212</v>
      </c>
      <c r="Q22" s="65">
        <f t="shared" si="4"/>
        <v>115.21080009908347</v>
      </c>
    </row>
    <row r="23" spans="1:17">
      <c r="A23" s="61"/>
      <c r="B23" s="62">
        <v>335.13</v>
      </c>
      <c r="C23" s="63" t="s">
        <v>118</v>
      </c>
      <c r="D23" s="64">
        <v>19350</v>
      </c>
      <c r="E23" s="64">
        <v>0</v>
      </c>
      <c r="F23" s="64">
        <v>0</v>
      </c>
      <c r="G23" s="64">
        <v>0</v>
      </c>
      <c r="H23" s="64">
        <v>0</v>
      </c>
      <c r="I23" s="64">
        <v>0</v>
      </c>
      <c r="J23" s="64">
        <v>0</v>
      </c>
      <c r="K23" s="64">
        <v>0</v>
      </c>
      <c r="L23" s="64">
        <v>0</v>
      </c>
      <c r="M23" s="64">
        <v>0</v>
      </c>
      <c r="N23" s="64">
        <v>0</v>
      </c>
      <c r="O23" s="64">
        <v>0</v>
      </c>
      <c r="P23" s="64">
        <f t="shared" si="15"/>
        <v>19350</v>
      </c>
      <c r="Q23" s="65">
        <f t="shared" si="4"/>
        <v>2.3965816200148624</v>
      </c>
    </row>
    <row r="24" spans="1:17">
      <c r="A24" s="61"/>
      <c r="B24" s="62">
        <v>335.14</v>
      </c>
      <c r="C24" s="63" t="s">
        <v>119</v>
      </c>
      <c r="D24" s="64">
        <v>3939</v>
      </c>
      <c r="E24" s="64">
        <v>0</v>
      </c>
      <c r="F24" s="64">
        <v>0</v>
      </c>
      <c r="G24" s="64">
        <v>0</v>
      </c>
      <c r="H24" s="64">
        <v>0</v>
      </c>
      <c r="I24" s="64">
        <v>0</v>
      </c>
      <c r="J24" s="64">
        <v>0</v>
      </c>
      <c r="K24" s="64">
        <v>0</v>
      </c>
      <c r="L24" s="64">
        <v>0</v>
      </c>
      <c r="M24" s="64">
        <v>0</v>
      </c>
      <c r="N24" s="64">
        <v>0</v>
      </c>
      <c r="O24" s="64">
        <v>0</v>
      </c>
      <c r="P24" s="64">
        <f t="shared" si="15"/>
        <v>3939</v>
      </c>
      <c r="Q24" s="65">
        <f t="shared" si="4"/>
        <v>0.48786227396581622</v>
      </c>
    </row>
    <row r="25" spans="1:17">
      <c r="A25" s="61"/>
      <c r="B25" s="62">
        <v>335.15</v>
      </c>
      <c r="C25" s="63" t="s">
        <v>120</v>
      </c>
      <c r="D25" s="64">
        <v>527</v>
      </c>
      <c r="E25" s="64">
        <v>0</v>
      </c>
      <c r="F25" s="64">
        <v>0</v>
      </c>
      <c r="G25" s="64">
        <v>0</v>
      </c>
      <c r="H25" s="64">
        <v>0</v>
      </c>
      <c r="I25" s="64">
        <v>0</v>
      </c>
      <c r="J25" s="64">
        <v>0</v>
      </c>
      <c r="K25" s="64">
        <v>0</v>
      </c>
      <c r="L25" s="64">
        <v>0</v>
      </c>
      <c r="M25" s="64">
        <v>0</v>
      </c>
      <c r="N25" s="64">
        <v>0</v>
      </c>
      <c r="O25" s="64">
        <v>0</v>
      </c>
      <c r="P25" s="64">
        <f t="shared" si="15"/>
        <v>527</v>
      </c>
      <c r="Q25" s="65">
        <f t="shared" si="4"/>
        <v>6.5271241020559825E-2</v>
      </c>
    </row>
    <row r="26" spans="1:17">
      <c r="A26" s="61"/>
      <c r="B26" s="62">
        <v>335.16</v>
      </c>
      <c r="C26" s="63" t="s">
        <v>210</v>
      </c>
      <c r="D26" s="64">
        <v>200150</v>
      </c>
      <c r="E26" s="64">
        <v>0</v>
      </c>
      <c r="F26" s="64">
        <v>0</v>
      </c>
      <c r="G26" s="64">
        <v>0</v>
      </c>
      <c r="H26" s="64">
        <v>0</v>
      </c>
      <c r="I26" s="64">
        <v>0</v>
      </c>
      <c r="J26" s="64">
        <v>0</v>
      </c>
      <c r="K26" s="64">
        <v>0</v>
      </c>
      <c r="L26" s="64">
        <v>0</v>
      </c>
      <c r="M26" s="64">
        <v>0</v>
      </c>
      <c r="N26" s="64">
        <v>0</v>
      </c>
      <c r="O26" s="64">
        <v>0</v>
      </c>
      <c r="P26" s="64">
        <f t="shared" si="15"/>
        <v>200150</v>
      </c>
      <c r="Q26" s="65">
        <f t="shared" si="4"/>
        <v>24.789447609611098</v>
      </c>
    </row>
    <row r="27" spans="1:17">
      <c r="A27" s="61"/>
      <c r="B27" s="62">
        <v>335.18</v>
      </c>
      <c r="C27" s="63" t="s">
        <v>203</v>
      </c>
      <c r="D27" s="64">
        <v>868375</v>
      </c>
      <c r="E27" s="64">
        <v>0</v>
      </c>
      <c r="F27" s="64">
        <v>636127</v>
      </c>
      <c r="G27" s="64">
        <v>0</v>
      </c>
      <c r="H27" s="64">
        <v>0</v>
      </c>
      <c r="I27" s="64">
        <v>0</v>
      </c>
      <c r="J27" s="64">
        <v>0</v>
      </c>
      <c r="K27" s="64">
        <v>0</v>
      </c>
      <c r="L27" s="64">
        <v>0</v>
      </c>
      <c r="M27" s="64">
        <v>0</v>
      </c>
      <c r="N27" s="64">
        <v>0</v>
      </c>
      <c r="O27" s="64">
        <v>0</v>
      </c>
      <c r="P27" s="64">
        <f t="shared" si="15"/>
        <v>1504502</v>
      </c>
      <c r="Q27" s="65">
        <f t="shared" si="4"/>
        <v>186.33911320287342</v>
      </c>
    </row>
    <row r="28" spans="1:17">
      <c r="A28" s="61"/>
      <c r="B28" s="62">
        <v>335.19</v>
      </c>
      <c r="C28" s="63" t="s">
        <v>123</v>
      </c>
      <c r="D28" s="64">
        <v>236449</v>
      </c>
      <c r="E28" s="64">
        <v>0</v>
      </c>
      <c r="F28" s="64">
        <v>0</v>
      </c>
      <c r="G28" s="64">
        <v>0</v>
      </c>
      <c r="H28" s="64">
        <v>0</v>
      </c>
      <c r="I28" s="64">
        <v>0</v>
      </c>
      <c r="J28" s="64">
        <v>0</v>
      </c>
      <c r="K28" s="64">
        <v>0</v>
      </c>
      <c r="L28" s="64">
        <v>0</v>
      </c>
      <c r="M28" s="64">
        <v>0</v>
      </c>
      <c r="N28" s="64">
        <v>0</v>
      </c>
      <c r="O28" s="64">
        <v>0</v>
      </c>
      <c r="P28" s="64">
        <f t="shared" si="15"/>
        <v>236449</v>
      </c>
      <c r="Q28" s="65">
        <f t="shared" si="4"/>
        <v>29.28523656180332</v>
      </c>
    </row>
    <row r="29" spans="1:17">
      <c r="A29" s="61"/>
      <c r="B29" s="62">
        <v>335.22</v>
      </c>
      <c r="C29" s="63" t="s">
        <v>33</v>
      </c>
      <c r="D29" s="64">
        <v>0</v>
      </c>
      <c r="E29" s="64">
        <v>372981</v>
      </c>
      <c r="F29" s="64">
        <v>0</v>
      </c>
      <c r="G29" s="64">
        <v>0</v>
      </c>
      <c r="H29" s="64">
        <v>0</v>
      </c>
      <c r="I29" s="64">
        <v>0</v>
      </c>
      <c r="J29" s="64">
        <v>0</v>
      </c>
      <c r="K29" s="64">
        <v>0</v>
      </c>
      <c r="L29" s="64">
        <v>0</v>
      </c>
      <c r="M29" s="64">
        <v>0</v>
      </c>
      <c r="N29" s="64">
        <v>0</v>
      </c>
      <c r="O29" s="64">
        <v>0</v>
      </c>
      <c r="P29" s="64">
        <f t="shared" si="15"/>
        <v>372981</v>
      </c>
      <c r="Q29" s="65">
        <f t="shared" si="4"/>
        <v>46.195318305672529</v>
      </c>
    </row>
    <row r="30" spans="1:17">
      <c r="A30" s="61"/>
      <c r="B30" s="62">
        <v>335.43</v>
      </c>
      <c r="C30" s="63" t="s">
        <v>204</v>
      </c>
      <c r="D30" s="64">
        <v>0</v>
      </c>
      <c r="E30" s="64">
        <v>599181</v>
      </c>
      <c r="F30" s="64">
        <v>0</v>
      </c>
      <c r="G30" s="64">
        <v>0</v>
      </c>
      <c r="H30" s="64">
        <v>0</v>
      </c>
      <c r="I30" s="64">
        <v>0</v>
      </c>
      <c r="J30" s="64">
        <v>0</v>
      </c>
      <c r="K30" s="64">
        <v>0</v>
      </c>
      <c r="L30" s="64">
        <v>0</v>
      </c>
      <c r="M30" s="64">
        <v>0</v>
      </c>
      <c r="N30" s="64">
        <v>0</v>
      </c>
      <c r="O30" s="64">
        <v>0</v>
      </c>
      <c r="P30" s="64">
        <f t="shared" ref="P30:P35" si="16">SUM(D30:O30)</f>
        <v>599181</v>
      </c>
      <c r="Q30" s="65">
        <f t="shared" si="4"/>
        <v>74.211171662125338</v>
      </c>
    </row>
    <row r="31" spans="1:17">
      <c r="A31" s="61"/>
      <c r="B31" s="62">
        <v>335.44</v>
      </c>
      <c r="C31" s="63" t="s">
        <v>205</v>
      </c>
      <c r="D31" s="64">
        <v>0</v>
      </c>
      <c r="E31" s="64">
        <v>265483</v>
      </c>
      <c r="F31" s="64">
        <v>0</v>
      </c>
      <c r="G31" s="64">
        <v>0</v>
      </c>
      <c r="H31" s="64">
        <v>0</v>
      </c>
      <c r="I31" s="64">
        <v>0</v>
      </c>
      <c r="J31" s="64">
        <v>0</v>
      </c>
      <c r="K31" s="64">
        <v>0</v>
      </c>
      <c r="L31" s="64">
        <v>0</v>
      </c>
      <c r="M31" s="64">
        <v>0</v>
      </c>
      <c r="N31" s="64">
        <v>0</v>
      </c>
      <c r="O31" s="64">
        <v>0</v>
      </c>
      <c r="P31" s="64">
        <f t="shared" si="16"/>
        <v>265483</v>
      </c>
      <c r="Q31" s="65">
        <f t="shared" si="4"/>
        <v>32.881223680951202</v>
      </c>
    </row>
    <row r="32" spans="1:17">
      <c r="A32" s="61"/>
      <c r="B32" s="62">
        <v>335.45</v>
      </c>
      <c r="C32" s="63" t="s">
        <v>206</v>
      </c>
      <c r="D32" s="64">
        <v>0</v>
      </c>
      <c r="E32" s="64">
        <v>16968</v>
      </c>
      <c r="F32" s="64">
        <v>0</v>
      </c>
      <c r="G32" s="64">
        <v>0</v>
      </c>
      <c r="H32" s="64">
        <v>0</v>
      </c>
      <c r="I32" s="64">
        <v>0</v>
      </c>
      <c r="J32" s="64">
        <v>0</v>
      </c>
      <c r="K32" s="64">
        <v>0</v>
      </c>
      <c r="L32" s="64">
        <v>0</v>
      </c>
      <c r="M32" s="64">
        <v>0</v>
      </c>
      <c r="N32" s="64">
        <v>0</v>
      </c>
      <c r="O32" s="64">
        <v>0</v>
      </c>
      <c r="P32" s="64">
        <f t="shared" si="16"/>
        <v>16968</v>
      </c>
      <c r="Q32" s="65">
        <f t="shared" si="4"/>
        <v>2.1015605647758235</v>
      </c>
    </row>
    <row r="33" spans="1:17">
      <c r="A33" s="61"/>
      <c r="B33" s="62">
        <v>335.9</v>
      </c>
      <c r="C33" s="63" t="s">
        <v>36</v>
      </c>
      <c r="D33" s="64">
        <v>297297</v>
      </c>
      <c r="E33" s="64">
        <v>0</v>
      </c>
      <c r="F33" s="64">
        <v>0</v>
      </c>
      <c r="G33" s="64">
        <v>0</v>
      </c>
      <c r="H33" s="64">
        <v>0</v>
      </c>
      <c r="I33" s="64">
        <v>0</v>
      </c>
      <c r="J33" s="64">
        <v>0</v>
      </c>
      <c r="K33" s="64">
        <v>0</v>
      </c>
      <c r="L33" s="64">
        <v>0</v>
      </c>
      <c r="M33" s="64">
        <v>0</v>
      </c>
      <c r="N33" s="64">
        <v>0</v>
      </c>
      <c r="O33" s="64">
        <v>0</v>
      </c>
      <c r="P33" s="64">
        <f t="shared" si="16"/>
        <v>297297</v>
      </c>
      <c r="Q33" s="65">
        <f t="shared" si="4"/>
        <v>36.821525885558586</v>
      </c>
    </row>
    <row r="34" spans="1:17">
      <c r="A34" s="61"/>
      <c r="B34" s="62">
        <v>337.1</v>
      </c>
      <c r="C34" s="63" t="s">
        <v>134</v>
      </c>
      <c r="D34" s="64">
        <v>15475</v>
      </c>
      <c r="E34" s="64">
        <v>0</v>
      </c>
      <c r="F34" s="64">
        <v>0</v>
      </c>
      <c r="G34" s="64">
        <v>0</v>
      </c>
      <c r="H34" s="64">
        <v>0</v>
      </c>
      <c r="I34" s="64">
        <v>0</v>
      </c>
      <c r="J34" s="64">
        <v>0</v>
      </c>
      <c r="K34" s="64">
        <v>0</v>
      </c>
      <c r="L34" s="64">
        <v>0</v>
      </c>
      <c r="M34" s="64">
        <v>0</v>
      </c>
      <c r="N34" s="64">
        <v>0</v>
      </c>
      <c r="O34" s="64">
        <v>0</v>
      </c>
      <c r="P34" s="64">
        <f t="shared" si="16"/>
        <v>15475</v>
      </c>
      <c r="Q34" s="65">
        <f t="shared" si="4"/>
        <v>1.9166460242754522</v>
      </c>
    </row>
    <row r="35" spans="1:17">
      <c r="A35" s="61"/>
      <c r="B35" s="62">
        <v>337.2</v>
      </c>
      <c r="C35" s="63" t="s">
        <v>37</v>
      </c>
      <c r="D35" s="64">
        <v>32000</v>
      </c>
      <c r="E35" s="64">
        <v>0</v>
      </c>
      <c r="F35" s="64">
        <v>0</v>
      </c>
      <c r="G35" s="64">
        <v>0</v>
      </c>
      <c r="H35" s="64">
        <v>0</v>
      </c>
      <c r="I35" s="64">
        <v>0</v>
      </c>
      <c r="J35" s="64">
        <v>0</v>
      </c>
      <c r="K35" s="64">
        <v>0</v>
      </c>
      <c r="L35" s="64">
        <v>0</v>
      </c>
      <c r="M35" s="64">
        <v>0</v>
      </c>
      <c r="N35" s="64">
        <v>0</v>
      </c>
      <c r="O35" s="64">
        <v>0</v>
      </c>
      <c r="P35" s="64">
        <f t="shared" si="16"/>
        <v>32000</v>
      </c>
      <c r="Q35" s="65">
        <f t="shared" si="4"/>
        <v>3.9633391132028732</v>
      </c>
    </row>
    <row r="36" spans="1:17">
      <c r="A36" s="61"/>
      <c r="B36" s="62">
        <v>339</v>
      </c>
      <c r="C36" s="63" t="s">
        <v>39</v>
      </c>
      <c r="D36" s="64">
        <v>80192</v>
      </c>
      <c r="E36" s="64">
        <v>0</v>
      </c>
      <c r="F36" s="64">
        <v>0</v>
      </c>
      <c r="G36" s="64">
        <v>0</v>
      </c>
      <c r="H36" s="64">
        <v>0</v>
      </c>
      <c r="I36" s="64">
        <v>0</v>
      </c>
      <c r="J36" s="64">
        <v>0</v>
      </c>
      <c r="K36" s="64">
        <v>0</v>
      </c>
      <c r="L36" s="64">
        <v>0</v>
      </c>
      <c r="M36" s="64">
        <v>0</v>
      </c>
      <c r="N36" s="64">
        <v>0</v>
      </c>
      <c r="O36" s="64">
        <v>0</v>
      </c>
      <c r="P36" s="64">
        <f>SUM(D36:O36)</f>
        <v>80192</v>
      </c>
      <c r="Q36" s="65">
        <f t="shared" si="4"/>
        <v>9.9321278176864016</v>
      </c>
    </row>
    <row r="37" spans="1:17" ht="15.75">
      <c r="A37" s="66" t="s">
        <v>44</v>
      </c>
      <c r="B37" s="67"/>
      <c r="C37" s="68"/>
      <c r="D37" s="69">
        <f t="shared" ref="D37:O37" si="17">SUM(D38:D46)</f>
        <v>113133</v>
      </c>
      <c r="E37" s="69">
        <f t="shared" si="17"/>
        <v>665682</v>
      </c>
      <c r="F37" s="69">
        <f t="shared" si="17"/>
        <v>0</v>
      </c>
      <c r="G37" s="69">
        <f t="shared" si="17"/>
        <v>0</v>
      </c>
      <c r="H37" s="69">
        <f t="shared" si="17"/>
        <v>0</v>
      </c>
      <c r="I37" s="69">
        <f t="shared" si="17"/>
        <v>0</v>
      </c>
      <c r="J37" s="69">
        <f t="shared" si="17"/>
        <v>0</v>
      </c>
      <c r="K37" s="69">
        <f t="shared" ref="K37" si="18">SUM(K38:K46)</f>
        <v>0</v>
      </c>
      <c r="L37" s="69">
        <f t="shared" ref="L37" si="19">SUM(L38:L46)</f>
        <v>0</v>
      </c>
      <c r="M37" s="69">
        <f t="shared" si="17"/>
        <v>0</v>
      </c>
      <c r="N37" s="69">
        <f t="shared" ref="N37" si="20">SUM(N38:N46)</f>
        <v>0</v>
      </c>
      <c r="O37" s="69">
        <f t="shared" si="17"/>
        <v>0</v>
      </c>
      <c r="P37" s="69">
        <f>SUM(D37:O37)</f>
        <v>778815</v>
      </c>
      <c r="Q37" s="71">
        <f t="shared" ref="Q37:Q57" si="21">(P37/Q$59)</f>
        <v>96.459623482784252</v>
      </c>
    </row>
    <row r="38" spans="1:17">
      <c r="A38" s="61"/>
      <c r="B38" s="62">
        <v>341.1</v>
      </c>
      <c r="C38" s="63" t="s">
        <v>135</v>
      </c>
      <c r="D38" s="64">
        <v>0</v>
      </c>
      <c r="E38" s="64">
        <v>32985</v>
      </c>
      <c r="F38" s="64">
        <v>0</v>
      </c>
      <c r="G38" s="64">
        <v>0</v>
      </c>
      <c r="H38" s="64">
        <v>0</v>
      </c>
      <c r="I38" s="64">
        <v>0</v>
      </c>
      <c r="J38" s="64">
        <v>0</v>
      </c>
      <c r="K38" s="64">
        <v>0</v>
      </c>
      <c r="L38" s="64">
        <v>0</v>
      </c>
      <c r="M38" s="64">
        <v>0</v>
      </c>
      <c r="N38" s="64">
        <v>0</v>
      </c>
      <c r="O38" s="64">
        <v>0</v>
      </c>
      <c r="P38" s="64">
        <f>SUM(D38:O38)</f>
        <v>32985</v>
      </c>
      <c r="Q38" s="65">
        <f t="shared" si="21"/>
        <v>4.0853356452811491</v>
      </c>
    </row>
    <row r="39" spans="1:17">
      <c r="A39" s="61"/>
      <c r="B39" s="62">
        <v>341.51</v>
      </c>
      <c r="C39" s="63" t="s">
        <v>124</v>
      </c>
      <c r="D39" s="64">
        <v>60084</v>
      </c>
      <c r="E39" s="64">
        <v>0</v>
      </c>
      <c r="F39" s="64">
        <v>0</v>
      </c>
      <c r="G39" s="64">
        <v>0</v>
      </c>
      <c r="H39" s="64">
        <v>0</v>
      </c>
      <c r="I39" s="64">
        <v>0</v>
      </c>
      <c r="J39" s="64">
        <v>0</v>
      </c>
      <c r="K39" s="64">
        <v>0</v>
      </c>
      <c r="L39" s="64">
        <v>0</v>
      </c>
      <c r="M39" s="64">
        <v>0</v>
      </c>
      <c r="N39" s="64">
        <v>0</v>
      </c>
      <c r="O39" s="64">
        <v>0</v>
      </c>
      <c r="P39" s="64">
        <f t="shared" ref="P39:P46" si="22">SUM(D39:O39)</f>
        <v>60084</v>
      </c>
      <c r="Q39" s="65">
        <f t="shared" si="21"/>
        <v>7.4416646024275455</v>
      </c>
    </row>
    <row r="40" spans="1:17">
      <c r="A40" s="61"/>
      <c r="B40" s="62">
        <v>341.52</v>
      </c>
      <c r="C40" s="63" t="s">
        <v>125</v>
      </c>
      <c r="D40" s="64">
        <v>12866</v>
      </c>
      <c r="E40" s="64">
        <v>0</v>
      </c>
      <c r="F40" s="64">
        <v>0</v>
      </c>
      <c r="G40" s="64">
        <v>0</v>
      </c>
      <c r="H40" s="64">
        <v>0</v>
      </c>
      <c r="I40" s="64">
        <v>0</v>
      </c>
      <c r="J40" s="64">
        <v>0</v>
      </c>
      <c r="K40" s="64">
        <v>0</v>
      </c>
      <c r="L40" s="64">
        <v>0</v>
      </c>
      <c r="M40" s="64">
        <v>0</v>
      </c>
      <c r="N40" s="64">
        <v>0</v>
      </c>
      <c r="O40" s="64">
        <v>0</v>
      </c>
      <c r="P40" s="64">
        <f t="shared" si="22"/>
        <v>12866</v>
      </c>
      <c r="Q40" s="65">
        <f t="shared" si="21"/>
        <v>1.5935100322021303</v>
      </c>
    </row>
    <row r="41" spans="1:17">
      <c r="A41" s="61"/>
      <c r="B41" s="62">
        <v>341.53</v>
      </c>
      <c r="C41" s="63" t="s">
        <v>126</v>
      </c>
      <c r="D41" s="64">
        <v>3287</v>
      </c>
      <c r="E41" s="64">
        <v>0</v>
      </c>
      <c r="F41" s="64">
        <v>0</v>
      </c>
      <c r="G41" s="64">
        <v>0</v>
      </c>
      <c r="H41" s="64">
        <v>0</v>
      </c>
      <c r="I41" s="64">
        <v>0</v>
      </c>
      <c r="J41" s="64">
        <v>0</v>
      </c>
      <c r="K41" s="64">
        <v>0</v>
      </c>
      <c r="L41" s="64">
        <v>0</v>
      </c>
      <c r="M41" s="64">
        <v>0</v>
      </c>
      <c r="N41" s="64">
        <v>0</v>
      </c>
      <c r="O41" s="64">
        <v>0</v>
      </c>
      <c r="P41" s="64">
        <f t="shared" si="22"/>
        <v>3287</v>
      </c>
      <c r="Q41" s="65">
        <f t="shared" si="21"/>
        <v>0.40710923953430767</v>
      </c>
    </row>
    <row r="42" spans="1:17">
      <c r="A42" s="61"/>
      <c r="B42" s="62">
        <v>341.9</v>
      </c>
      <c r="C42" s="63" t="s">
        <v>136</v>
      </c>
      <c r="D42" s="64">
        <v>9780</v>
      </c>
      <c r="E42" s="64">
        <v>0</v>
      </c>
      <c r="F42" s="64">
        <v>0</v>
      </c>
      <c r="G42" s="64">
        <v>0</v>
      </c>
      <c r="H42" s="64">
        <v>0</v>
      </c>
      <c r="I42" s="64">
        <v>0</v>
      </c>
      <c r="J42" s="64">
        <v>0</v>
      </c>
      <c r="K42" s="64">
        <v>0</v>
      </c>
      <c r="L42" s="64">
        <v>0</v>
      </c>
      <c r="M42" s="64">
        <v>0</v>
      </c>
      <c r="N42" s="64">
        <v>0</v>
      </c>
      <c r="O42" s="64">
        <v>0</v>
      </c>
      <c r="P42" s="64">
        <f t="shared" si="22"/>
        <v>9780</v>
      </c>
      <c r="Q42" s="65">
        <f t="shared" si="21"/>
        <v>1.2112955164726282</v>
      </c>
    </row>
    <row r="43" spans="1:17">
      <c r="A43" s="61"/>
      <c r="B43" s="62">
        <v>342.6</v>
      </c>
      <c r="C43" s="63" t="s">
        <v>87</v>
      </c>
      <c r="D43" s="64">
        <v>0</v>
      </c>
      <c r="E43" s="64">
        <v>319054</v>
      </c>
      <c r="F43" s="64">
        <v>0</v>
      </c>
      <c r="G43" s="64">
        <v>0</v>
      </c>
      <c r="H43" s="64">
        <v>0</v>
      </c>
      <c r="I43" s="64">
        <v>0</v>
      </c>
      <c r="J43" s="64">
        <v>0</v>
      </c>
      <c r="K43" s="64">
        <v>0</v>
      </c>
      <c r="L43" s="64">
        <v>0</v>
      </c>
      <c r="M43" s="64">
        <v>0</v>
      </c>
      <c r="N43" s="64">
        <v>0</v>
      </c>
      <c r="O43" s="64">
        <v>0</v>
      </c>
      <c r="P43" s="64">
        <f t="shared" si="22"/>
        <v>319054</v>
      </c>
      <c r="Q43" s="65">
        <f t="shared" si="21"/>
        <v>39.516224919494675</v>
      </c>
    </row>
    <row r="44" spans="1:17">
      <c r="A44" s="61"/>
      <c r="B44" s="62">
        <v>342.9</v>
      </c>
      <c r="C44" s="63" t="s">
        <v>56</v>
      </c>
      <c r="D44" s="64">
        <v>0</v>
      </c>
      <c r="E44" s="64">
        <v>139388</v>
      </c>
      <c r="F44" s="64">
        <v>0</v>
      </c>
      <c r="G44" s="64">
        <v>0</v>
      </c>
      <c r="H44" s="64">
        <v>0</v>
      </c>
      <c r="I44" s="64">
        <v>0</v>
      </c>
      <c r="J44" s="64">
        <v>0</v>
      </c>
      <c r="K44" s="64">
        <v>0</v>
      </c>
      <c r="L44" s="64">
        <v>0</v>
      </c>
      <c r="M44" s="64">
        <v>0</v>
      </c>
      <c r="N44" s="64">
        <v>0</v>
      </c>
      <c r="O44" s="64">
        <v>0</v>
      </c>
      <c r="P44" s="64">
        <f t="shared" si="22"/>
        <v>139388</v>
      </c>
      <c r="Q44" s="65">
        <f t="shared" si="21"/>
        <v>17.263809759722566</v>
      </c>
    </row>
    <row r="45" spans="1:17">
      <c r="A45" s="61"/>
      <c r="B45" s="62">
        <v>343.9</v>
      </c>
      <c r="C45" s="63" t="s">
        <v>211</v>
      </c>
      <c r="D45" s="64">
        <v>0</v>
      </c>
      <c r="E45" s="64">
        <v>174255</v>
      </c>
      <c r="F45" s="64">
        <v>0</v>
      </c>
      <c r="G45" s="64">
        <v>0</v>
      </c>
      <c r="H45" s="64">
        <v>0</v>
      </c>
      <c r="I45" s="64">
        <v>0</v>
      </c>
      <c r="J45" s="64">
        <v>0</v>
      </c>
      <c r="K45" s="64">
        <v>0</v>
      </c>
      <c r="L45" s="64">
        <v>0</v>
      </c>
      <c r="M45" s="64">
        <v>0</v>
      </c>
      <c r="N45" s="64">
        <v>0</v>
      </c>
      <c r="O45" s="64">
        <v>0</v>
      </c>
      <c r="P45" s="64">
        <f t="shared" si="22"/>
        <v>174255</v>
      </c>
      <c r="Q45" s="65">
        <f t="shared" si="21"/>
        <v>21.582239286598959</v>
      </c>
    </row>
    <row r="46" spans="1:17">
      <c r="A46" s="61"/>
      <c r="B46" s="62">
        <v>347.9</v>
      </c>
      <c r="C46" s="63" t="s">
        <v>96</v>
      </c>
      <c r="D46" s="64">
        <v>27116</v>
      </c>
      <c r="E46" s="64">
        <v>0</v>
      </c>
      <c r="F46" s="64">
        <v>0</v>
      </c>
      <c r="G46" s="64">
        <v>0</v>
      </c>
      <c r="H46" s="64">
        <v>0</v>
      </c>
      <c r="I46" s="64">
        <v>0</v>
      </c>
      <c r="J46" s="64">
        <v>0</v>
      </c>
      <c r="K46" s="64">
        <v>0</v>
      </c>
      <c r="L46" s="64">
        <v>0</v>
      </c>
      <c r="M46" s="64">
        <v>0</v>
      </c>
      <c r="N46" s="64">
        <v>0</v>
      </c>
      <c r="O46" s="64">
        <v>0</v>
      </c>
      <c r="P46" s="64">
        <f t="shared" si="22"/>
        <v>27116</v>
      </c>
      <c r="Q46" s="65">
        <f t="shared" si="21"/>
        <v>3.3584344810502849</v>
      </c>
    </row>
    <row r="47" spans="1:17" ht="15.75">
      <c r="A47" s="66" t="s">
        <v>45</v>
      </c>
      <c r="B47" s="67"/>
      <c r="C47" s="68"/>
      <c r="D47" s="69">
        <f t="shared" ref="D47:O47" si="23">SUM(D48:D50)</f>
        <v>17510</v>
      </c>
      <c r="E47" s="69">
        <f t="shared" si="23"/>
        <v>14570</v>
      </c>
      <c r="F47" s="69">
        <f t="shared" si="23"/>
        <v>0</v>
      </c>
      <c r="G47" s="69">
        <f t="shared" si="23"/>
        <v>0</v>
      </c>
      <c r="H47" s="69">
        <f t="shared" si="23"/>
        <v>0</v>
      </c>
      <c r="I47" s="69">
        <f t="shared" si="23"/>
        <v>0</v>
      </c>
      <c r="J47" s="69">
        <f t="shared" si="23"/>
        <v>0</v>
      </c>
      <c r="K47" s="69">
        <f t="shared" ref="K47" si="24">SUM(K48:K50)</f>
        <v>0</v>
      </c>
      <c r="L47" s="69">
        <f t="shared" ref="L47" si="25">SUM(L48:L50)</f>
        <v>0</v>
      </c>
      <c r="M47" s="69">
        <f t="shared" si="23"/>
        <v>0</v>
      </c>
      <c r="N47" s="69">
        <f t="shared" ref="N47" si="26">SUM(N48:N50)</f>
        <v>0</v>
      </c>
      <c r="O47" s="69">
        <f t="shared" si="23"/>
        <v>0</v>
      </c>
      <c r="P47" s="69">
        <f>SUM(D47:O47)</f>
        <v>32080</v>
      </c>
      <c r="Q47" s="71">
        <f t="shared" si="21"/>
        <v>3.9732474609858808</v>
      </c>
    </row>
    <row r="48" spans="1:17">
      <c r="A48" s="72"/>
      <c r="B48" s="73">
        <v>351.8</v>
      </c>
      <c r="C48" s="74" t="s">
        <v>137</v>
      </c>
      <c r="D48" s="64">
        <v>0</v>
      </c>
      <c r="E48" s="64">
        <v>3265</v>
      </c>
      <c r="F48" s="64">
        <v>0</v>
      </c>
      <c r="G48" s="64">
        <v>0</v>
      </c>
      <c r="H48" s="64">
        <v>0</v>
      </c>
      <c r="I48" s="64">
        <v>0</v>
      </c>
      <c r="J48" s="64">
        <v>0</v>
      </c>
      <c r="K48" s="64">
        <v>0</v>
      </c>
      <c r="L48" s="64">
        <v>0</v>
      </c>
      <c r="M48" s="64">
        <v>0</v>
      </c>
      <c r="N48" s="64">
        <v>0</v>
      </c>
      <c r="O48" s="64">
        <v>0</v>
      </c>
      <c r="P48" s="64">
        <f t="shared" ref="P48:P50" si="27">SUM(D48:O48)</f>
        <v>3265</v>
      </c>
      <c r="Q48" s="65">
        <f t="shared" si="21"/>
        <v>0.40438444389398071</v>
      </c>
    </row>
    <row r="49" spans="1:112">
      <c r="A49" s="72"/>
      <c r="B49" s="73">
        <v>352</v>
      </c>
      <c r="C49" s="74" t="s">
        <v>62</v>
      </c>
      <c r="D49" s="64">
        <v>2401</v>
      </c>
      <c r="E49" s="64">
        <v>0</v>
      </c>
      <c r="F49" s="64">
        <v>0</v>
      </c>
      <c r="G49" s="64">
        <v>0</v>
      </c>
      <c r="H49" s="64">
        <v>0</v>
      </c>
      <c r="I49" s="64">
        <v>0</v>
      </c>
      <c r="J49" s="64">
        <v>0</v>
      </c>
      <c r="K49" s="64">
        <v>0</v>
      </c>
      <c r="L49" s="64">
        <v>0</v>
      </c>
      <c r="M49" s="64">
        <v>0</v>
      </c>
      <c r="N49" s="64">
        <v>0</v>
      </c>
      <c r="O49" s="64">
        <v>0</v>
      </c>
      <c r="P49" s="64">
        <f t="shared" si="27"/>
        <v>2401</v>
      </c>
      <c r="Q49" s="65">
        <f t="shared" si="21"/>
        <v>0.29737428783750308</v>
      </c>
    </row>
    <row r="50" spans="1:112">
      <c r="A50" s="72"/>
      <c r="B50" s="73">
        <v>359</v>
      </c>
      <c r="C50" s="74" t="s">
        <v>63</v>
      </c>
      <c r="D50" s="64">
        <v>15109</v>
      </c>
      <c r="E50" s="64">
        <v>11305</v>
      </c>
      <c r="F50" s="64">
        <v>0</v>
      </c>
      <c r="G50" s="64">
        <v>0</v>
      </c>
      <c r="H50" s="64">
        <v>0</v>
      </c>
      <c r="I50" s="64">
        <v>0</v>
      </c>
      <c r="J50" s="64">
        <v>0</v>
      </c>
      <c r="K50" s="64">
        <v>0</v>
      </c>
      <c r="L50" s="64">
        <v>0</v>
      </c>
      <c r="M50" s="64">
        <v>0</v>
      </c>
      <c r="N50" s="64">
        <v>0</v>
      </c>
      <c r="O50" s="64">
        <v>0</v>
      </c>
      <c r="P50" s="64">
        <f t="shared" si="27"/>
        <v>26414</v>
      </c>
      <c r="Q50" s="65">
        <f t="shared" si="21"/>
        <v>3.271488729254397</v>
      </c>
    </row>
    <row r="51" spans="1:112" ht="15.75">
      <c r="A51" s="66" t="s">
        <v>3</v>
      </c>
      <c r="B51" s="67"/>
      <c r="C51" s="68"/>
      <c r="D51" s="69">
        <f t="shared" ref="D51:O51" si="28">SUM(D52:D54)</f>
        <v>424081</v>
      </c>
      <c r="E51" s="69">
        <f t="shared" si="28"/>
        <v>451291</v>
      </c>
      <c r="F51" s="69">
        <f t="shared" si="28"/>
        <v>57545</v>
      </c>
      <c r="G51" s="69">
        <f t="shared" si="28"/>
        <v>31426</v>
      </c>
      <c r="H51" s="69">
        <f t="shared" si="28"/>
        <v>0</v>
      </c>
      <c r="I51" s="69">
        <f t="shared" si="28"/>
        <v>0</v>
      </c>
      <c r="J51" s="69">
        <f t="shared" si="28"/>
        <v>0</v>
      </c>
      <c r="K51" s="69">
        <f t="shared" ref="K51" si="29">SUM(K52:K54)</f>
        <v>8461362</v>
      </c>
      <c r="L51" s="69">
        <f t="shared" ref="L51" si="30">SUM(L52:L54)</f>
        <v>0</v>
      </c>
      <c r="M51" s="69">
        <f t="shared" si="28"/>
        <v>0</v>
      </c>
      <c r="N51" s="69">
        <f t="shared" ref="N51" si="31">SUM(N52:N54)</f>
        <v>0</v>
      </c>
      <c r="O51" s="69">
        <f t="shared" si="28"/>
        <v>0</v>
      </c>
      <c r="P51" s="69">
        <f>SUM(D51:O51)</f>
        <v>9425705</v>
      </c>
      <c r="Q51" s="71">
        <f t="shared" si="21"/>
        <v>1167.4145405003715</v>
      </c>
    </row>
    <row r="52" spans="1:112">
      <c r="A52" s="61"/>
      <c r="B52" s="62">
        <v>361.1</v>
      </c>
      <c r="C52" s="63" t="s">
        <v>64</v>
      </c>
      <c r="D52" s="64">
        <v>31358</v>
      </c>
      <c r="E52" s="64">
        <v>59356</v>
      </c>
      <c r="F52" s="64">
        <v>57545</v>
      </c>
      <c r="G52" s="64">
        <v>31426</v>
      </c>
      <c r="H52" s="64">
        <v>0</v>
      </c>
      <c r="I52" s="64">
        <v>0</v>
      </c>
      <c r="J52" s="64">
        <v>0</v>
      </c>
      <c r="K52" s="64">
        <v>0</v>
      </c>
      <c r="L52" s="64">
        <v>0</v>
      </c>
      <c r="M52" s="64">
        <v>0</v>
      </c>
      <c r="N52" s="64">
        <v>0</v>
      </c>
      <c r="O52" s="64">
        <v>0</v>
      </c>
      <c r="P52" s="64">
        <f>SUM(D52:O52)</f>
        <v>179685</v>
      </c>
      <c r="Q52" s="65">
        <f t="shared" si="21"/>
        <v>22.254768392370572</v>
      </c>
    </row>
    <row r="53" spans="1:112">
      <c r="A53" s="61"/>
      <c r="B53" s="62">
        <v>362</v>
      </c>
      <c r="C53" s="63" t="s">
        <v>65</v>
      </c>
      <c r="D53" s="64">
        <v>53296</v>
      </c>
      <c r="E53" s="64">
        <v>71202</v>
      </c>
      <c r="F53" s="64">
        <v>0</v>
      </c>
      <c r="G53" s="64">
        <v>0</v>
      </c>
      <c r="H53" s="64">
        <v>0</v>
      </c>
      <c r="I53" s="64">
        <v>0</v>
      </c>
      <c r="J53" s="64">
        <v>0</v>
      </c>
      <c r="K53" s="64">
        <v>0</v>
      </c>
      <c r="L53" s="64">
        <v>0</v>
      </c>
      <c r="M53" s="64">
        <v>0</v>
      </c>
      <c r="N53" s="64">
        <v>0</v>
      </c>
      <c r="O53" s="64">
        <v>0</v>
      </c>
      <c r="P53" s="64">
        <f t="shared" ref="P53:P54" si="32">SUM(D53:O53)</f>
        <v>124498</v>
      </c>
      <c r="Q53" s="65">
        <f t="shared" si="21"/>
        <v>15.419618528610354</v>
      </c>
    </row>
    <row r="54" spans="1:112">
      <c r="A54" s="61"/>
      <c r="B54" s="62">
        <v>369.9</v>
      </c>
      <c r="C54" s="63" t="s">
        <v>66</v>
      </c>
      <c r="D54" s="64">
        <v>339427</v>
      </c>
      <c r="E54" s="64">
        <v>320733</v>
      </c>
      <c r="F54" s="64">
        <v>0</v>
      </c>
      <c r="G54" s="64">
        <v>0</v>
      </c>
      <c r="H54" s="64">
        <v>0</v>
      </c>
      <c r="I54" s="64">
        <v>0</v>
      </c>
      <c r="J54" s="64">
        <v>0</v>
      </c>
      <c r="K54" s="64">
        <v>8461362</v>
      </c>
      <c r="L54" s="64">
        <v>0</v>
      </c>
      <c r="M54" s="64">
        <v>0</v>
      </c>
      <c r="N54" s="64">
        <v>0</v>
      </c>
      <c r="O54" s="64">
        <v>0</v>
      </c>
      <c r="P54" s="64">
        <f t="shared" si="32"/>
        <v>9121522</v>
      </c>
      <c r="Q54" s="65">
        <f t="shared" si="21"/>
        <v>1129.7401535793906</v>
      </c>
    </row>
    <row r="55" spans="1:112" ht="15.75">
      <c r="A55" s="66" t="s">
        <v>46</v>
      </c>
      <c r="B55" s="67"/>
      <c r="C55" s="68"/>
      <c r="D55" s="69">
        <f t="shared" ref="D55:O55" si="33">SUM(D56:D56)</f>
        <v>288551</v>
      </c>
      <c r="E55" s="69">
        <f t="shared" si="33"/>
        <v>3754828</v>
      </c>
      <c r="F55" s="69">
        <f t="shared" si="33"/>
        <v>0</v>
      </c>
      <c r="G55" s="69">
        <f t="shared" si="33"/>
        <v>0</v>
      </c>
      <c r="H55" s="69">
        <f t="shared" si="33"/>
        <v>0</v>
      </c>
      <c r="I55" s="69">
        <f t="shared" si="33"/>
        <v>0</v>
      </c>
      <c r="J55" s="69">
        <f t="shared" si="33"/>
        <v>0</v>
      </c>
      <c r="K55" s="69">
        <f t="shared" si="33"/>
        <v>0</v>
      </c>
      <c r="L55" s="69">
        <f t="shared" si="33"/>
        <v>0</v>
      </c>
      <c r="M55" s="69">
        <f t="shared" si="33"/>
        <v>0</v>
      </c>
      <c r="N55" s="69">
        <f t="shared" si="33"/>
        <v>0</v>
      </c>
      <c r="O55" s="69">
        <f t="shared" si="33"/>
        <v>0</v>
      </c>
      <c r="P55" s="69">
        <f>SUM(D55:O55)</f>
        <v>4043379</v>
      </c>
      <c r="Q55" s="71">
        <f t="shared" si="21"/>
        <v>500.79006688134751</v>
      </c>
    </row>
    <row r="56" spans="1:112" ht="15.75" thickBot="1">
      <c r="A56" s="61"/>
      <c r="B56" s="62">
        <v>381</v>
      </c>
      <c r="C56" s="63" t="s">
        <v>67</v>
      </c>
      <c r="D56" s="64">
        <v>288551</v>
      </c>
      <c r="E56" s="64">
        <v>3754828</v>
      </c>
      <c r="F56" s="64">
        <v>0</v>
      </c>
      <c r="G56" s="64">
        <v>0</v>
      </c>
      <c r="H56" s="64">
        <v>0</v>
      </c>
      <c r="I56" s="64">
        <v>0</v>
      </c>
      <c r="J56" s="64">
        <v>0</v>
      </c>
      <c r="K56" s="64">
        <v>0</v>
      </c>
      <c r="L56" s="64">
        <v>0</v>
      </c>
      <c r="M56" s="64">
        <v>0</v>
      </c>
      <c r="N56" s="64">
        <v>0</v>
      </c>
      <c r="O56" s="64">
        <v>0</v>
      </c>
      <c r="P56" s="64">
        <f>SUM(D56:O56)</f>
        <v>4043379</v>
      </c>
      <c r="Q56" s="65">
        <f t="shared" si="21"/>
        <v>500.79006688134751</v>
      </c>
    </row>
    <row r="57" spans="1:112" ht="16.5" thickBot="1">
      <c r="A57" s="75" t="s">
        <v>60</v>
      </c>
      <c r="B57" s="76"/>
      <c r="C57" s="77"/>
      <c r="D57" s="78">
        <f t="shared" ref="D57:O57" si="34">SUM(D5,D10,D15,D37,D47,D51,D55)</f>
        <v>6801840</v>
      </c>
      <c r="E57" s="78">
        <f t="shared" si="34"/>
        <v>8596159</v>
      </c>
      <c r="F57" s="78">
        <f t="shared" si="34"/>
        <v>1343672</v>
      </c>
      <c r="G57" s="78">
        <f t="shared" si="34"/>
        <v>626333</v>
      </c>
      <c r="H57" s="78">
        <f t="shared" si="34"/>
        <v>0</v>
      </c>
      <c r="I57" s="78">
        <f t="shared" si="34"/>
        <v>0</v>
      </c>
      <c r="J57" s="78">
        <f t="shared" si="34"/>
        <v>0</v>
      </c>
      <c r="K57" s="78">
        <f t="shared" ref="K57" si="35">SUM(K5,K10,K15,K37,K47,K51,K55)</f>
        <v>8461362</v>
      </c>
      <c r="L57" s="78">
        <f t="shared" ref="L57" si="36">SUM(L5,L10,L15,L37,L47,L51,L55)</f>
        <v>0</v>
      </c>
      <c r="M57" s="78">
        <f t="shared" si="34"/>
        <v>0</v>
      </c>
      <c r="N57" s="78">
        <f t="shared" ref="N57" si="37">SUM(N5,N10,N15,N37,N47,N51,N55)</f>
        <v>0</v>
      </c>
      <c r="O57" s="78">
        <f t="shared" si="34"/>
        <v>0</v>
      </c>
      <c r="P57" s="78">
        <f>SUM(D57:O57)</f>
        <v>25829366</v>
      </c>
      <c r="Q57" s="79">
        <f t="shared" si="21"/>
        <v>3199.0792667822639</v>
      </c>
      <c r="R57" s="51"/>
      <c r="S57" s="51"/>
      <c r="T57" s="51"/>
      <c r="U57" s="51"/>
      <c r="V57" s="51"/>
      <c r="W57" s="51"/>
      <c r="X57" s="51"/>
      <c r="Y57" s="51"/>
      <c r="Z57" s="51"/>
      <c r="AA57" s="51"/>
      <c r="AB57" s="51"/>
      <c r="AC57" s="51"/>
      <c r="AD57" s="51"/>
      <c r="AE57" s="51"/>
      <c r="AF57" s="51"/>
      <c r="AG57" s="51"/>
      <c r="AH57" s="51"/>
      <c r="AI57" s="51"/>
      <c r="AJ57" s="51"/>
      <c r="AK57" s="51"/>
      <c r="AL57" s="51"/>
      <c r="AM57" s="51"/>
      <c r="AN57" s="51"/>
      <c r="AO57" s="51"/>
      <c r="AP57" s="51"/>
      <c r="AQ57" s="51"/>
      <c r="AR57" s="51"/>
      <c r="AS57" s="51"/>
      <c r="AT57" s="51"/>
      <c r="AU57" s="51"/>
      <c r="AV57" s="51"/>
      <c r="AW57" s="51"/>
      <c r="AX57" s="51"/>
      <c r="AY57" s="51"/>
      <c r="AZ57" s="51"/>
      <c r="BA57" s="51"/>
      <c r="BB57" s="51"/>
      <c r="BC57" s="51"/>
      <c r="BD57" s="51"/>
      <c r="BE57" s="51"/>
      <c r="BF57" s="51"/>
      <c r="BG57" s="51"/>
      <c r="BH57" s="51"/>
      <c r="BI57" s="51"/>
      <c r="BJ57" s="51"/>
      <c r="BK57" s="51"/>
      <c r="BL57" s="51"/>
      <c r="BM57" s="51"/>
      <c r="BN57" s="51"/>
      <c r="BO57" s="51"/>
      <c r="BP57" s="51"/>
      <c r="BQ57" s="51"/>
      <c r="BR57" s="51"/>
      <c r="BS57" s="51"/>
      <c r="BT57" s="51"/>
      <c r="BU57" s="51"/>
      <c r="BV57" s="51"/>
      <c r="BW57" s="51"/>
      <c r="BX57" s="51"/>
      <c r="BY57" s="51"/>
      <c r="BZ57" s="51"/>
      <c r="CA57" s="51"/>
      <c r="CB57" s="51"/>
      <c r="CC57" s="51"/>
      <c r="CD57" s="51"/>
      <c r="CE57" s="51"/>
      <c r="CF57" s="51"/>
      <c r="CG57" s="51"/>
      <c r="CH57" s="51"/>
      <c r="CI57" s="51"/>
      <c r="CJ57" s="51"/>
      <c r="CK57" s="51"/>
      <c r="CL57" s="51"/>
      <c r="CM57" s="51"/>
      <c r="CN57" s="51"/>
      <c r="CO57" s="51"/>
      <c r="CP57" s="51"/>
      <c r="CQ57" s="51"/>
      <c r="CR57" s="51"/>
      <c r="CS57" s="51"/>
      <c r="CT57" s="51"/>
      <c r="CU57" s="51"/>
      <c r="CV57" s="51"/>
      <c r="CW57" s="51"/>
      <c r="CX57" s="51"/>
      <c r="CY57" s="51"/>
      <c r="CZ57" s="51"/>
      <c r="DA57" s="51"/>
      <c r="DB57" s="51"/>
      <c r="DC57" s="51"/>
      <c r="DD57" s="51"/>
      <c r="DE57" s="51"/>
      <c r="DF57" s="51"/>
      <c r="DG57" s="51"/>
      <c r="DH57" s="51"/>
    </row>
    <row r="58" spans="1:112">
      <c r="A58" s="80"/>
      <c r="B58" s="81"/>
      <c r="C58" s="81"/>
      <c r="D58" s="82"/>
      <c r="E58" s="82"/>
      <c r="F58" s="82"/>
      <c r="G58" s="82"/>
      <c r="H58" s="82"/>
      <c r="I58" s="82"/>
      <c r="J58" s="82"/>
      <c r="K58" s="82"/>
      <c r="L58" s="82"/>
      <c r="M58" s="82"/>
      <c r="N58" s="82"/>
      <c r="O58" s="82"/>
      <c r="P58" s="82"/>
      <c r="Q58" s="83"/>
    </row>
    <row r="59" spans="1:112">
      <c r="A59" s="84"/>
      <c r="B59" s="85"/>
      <c r="C59" s="85"/>
      <c r="D59" s="86"/>
      <c r="E59" s="86"/>
      <c r="F59" s="86"/>
      <c r="G59" s="86"/>
      <c r="H59" s="86"/>
      <c r="I59" s="86"/>
      <c r="J59" s="86"/>
      <c r="K59" s="86"/>
      <c r="L59" s="86"/>
      <c r="M59" s="86"/>
      <c r="N59" s="95" t="s">
        <v>216</v>
      </c>
      <c r="O59" s="95"/>
      <c r="P59" s="95"/>
      <c r="Q59" s="87">
        <v>8074</v>
      </c>
    </row>
    <row r="60" spans="1:112">
      <c r="A60" s="96"/>
      <c r="B60" s="97"/>
      <c r="C60" s="97"/>
      <c r="D60" s="97"/>
      <c r="E60" s="97"/>
      <c r="F60" s="97"/>
      <c r="G60" s="97"/>
      <c r="H60" s="97"/>
      <c r="I60" s="97"/>
      <c r="J60" s="97"/>
      <c r="K60" s="97"/>
      <c r="L60" s="97"/>
      <c r="M60" s="97"/>
      <c r="N60" s="97"/>
      <c r="O60" s="97"/>
      <c r="P60" s="97"/>
      <c r="Q60" s="98"/>
    </row>
    <row r="61" spans="1:112" ht="15.75" customHeight="1" thickBot="1">
      <c r="A61" s="99" t="s">
        <v>90</v>
      </c>
      <c r="B61" s="100"/>
      <c r="C61" s="100"/>
      <c r="D61" s="100"/>
      <c r="E61" s="100"/>
      <c r="F61" s="100"/>
      <c r="G61" s="100"/>
      <c r="H61" s="100"/>
      <c r="I61" s="100"/>
      <c r="J61" s="100"/>
      <c r="K61" s="100"/>
      <c r="L61" s="100"/>
      <c r="M61" s="100"/>
      <c r="N61" s="100"/>
      <c r="O61" s="100"/>
      <c r="P61" s="100"/>
      <c r="Q61" s="101"/>
    </row>
  </sheetData>
  <mergeCells count="10">
    <mergeCell ref="N59:P59"/>
    <mergeCell ref="A60:Q60"/>
    <mergeCell ref="A61:Q61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1" fitToHeight="0" orientation="landscape" verticalDpi="0" r:id="rId1"/>
  <headerFooter>
    <oddFooter>&amp;L&amp;14Office of Economic and Demographic Research&amp;R&amp;14Page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E59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5.77734375" style="3" customWidth="1"/>
    <col min="4" max="10" width="14.77734375" style="4" customWidth="1"/>
    <col min="11" max="15" width="13.77734375" style="4" customWidth="1"/>
    <col min="16" max="16" width="16.77734375" style="4" customWidth="1"/>
    <col min="17" max="17" width="13.77734375" style="3" customWidth="1"/>
    <col min="18" max="18" width="9.77734375" style="3" customWidth="1"/>
    <col min="19" max="19" width="9.77734375" style="3"/>
  </cols>
  <sheetData>
    <row r="1" spans="1:135" ht="27.75">
      <c r="A1" s="122" t="s">
        <v>75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  <c r="Q1" s="124"/>
      <c r="R1" s="7"/>
      <c r="S1"/>
    </row>
    <row r="2" spans="1:135" ht="24" thickBot="1">
      <c r="A2" s="125" t="s">
        <v>208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7"/>
      <c r="R2" s="7"/>
      <c r="S2"/>
    </row>
    <row r="3" spans="1:135" ht="18" customHeight="1">
      <c r="A3" s="128" t="s">
        <v>68</v>
      </c>
      <c r="B3" s="109"/>
      <c r="C3" s="110"/>
      <c r="D3" s="129" t="s">
        <v>40</v>
      </c>
      <c r="E3" s="130"/>
      <c r="F3" s="130"/>
      <c r="G3" s="130"/>
      <c r="H3" s="131"/>
      <c r="I3" s="129" t="s">
        <v>41</v>
      </c>
      <c r="J3" s="131"/>
      <c r="K3" s="129" t="s">
        <v>43</v>
      </c>
      <c r="L3" s="130"/>
      <c r="M3" s="130"/>
      <c r="N3" s="131"/>
      <c r="O3" s="36"/>
      <c r="P3" s="37"/>
      <c r="Q3" s="132" t="s">
        <v>190</v>
      </c>
      <c r="R3" s="11"/>
      <c r="S3"/>
    </row>
    <row r="4" spans="1:135" ht="32.25" customHeight="1" thickBot="1">
      <c r="A4" s="111"/>
      <c r="B4" s="112"/>
      <c r="C4" s="113"/>
      <c r="D4" s="34" t="s">
        <v>4</v>
      </c>
      <c r="E4" s="34" t="s">
        <v>69</v>
      </c>
      <c r="F4" s="34" t="s">
        <v>70</v>
      </c>
      <c r="G4" s="34" t="s">
        <v>71</v>
      </c>
      <c r="H4" s="34" t="s">
        <v>5</v>
      </c>
      <c r="I4" s="34" t="s">
        <v>6</v>
      </c>
      <c r="J4" s="35" t="s">
        <v>72</v>
      </c>
      <c r="K4" s="35" t="s">
        <v>191</v>
      </c>
      <c r="L4" s="35" t="s">
        <v>7</v>
      </c>
      <c r="M4" s="35" t="s">
        <v>8</v>
      </c>
      <c r="N4" s="35" t="s">
        <v>218</v>
      </c>
      <c r="O4" s="35" t="s">
        <v>9</v>
      </c>
      <c r="P4" s="35" t="s">
        <v>192</v>
      </c>
      <c r="Q4" s="118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75">
      <c r="A5" s="24" t="s">
        <v>193</v>
      </c>
      <c r="B5" s="26"/>
      <c r="C5" s="26"/>
      <c r="D5" s="27">
        <f t="shared" ref="D5:O5" si="0">SUM(D6:D9)</f>
        <v>2867517</v>
      </c>
      <c r="E5" s="27">
        <f t="shared" si="0"/>
        <v>215879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ref="K5" si="1">SUM(K6:K9)</f>
        <v>0</v>
      </c>
      <c r="L5" s="27">
        <f t="shared" ref="L5" si="2">SUM(L6:L9)</f>
        <v>0</v>
      </c>
      <c r="M5" s="27">
        <f t="shared" si="0"/>
        <v>0</v>
      </c>
      <c r="N5" s="27">
        <f t="shared" ref="N5" si="3">SUM(N6:N9)</f>
        <v>0</v>
      </c>
      <c r="O5" s="27">
        <f t="shared" si="0"/>
        <v>0</v>
      </c>
      <c r="P5" s="28">
        <f>SUM(D5:O5)</f>
        <v>3083396</v>
      </c>
      <c r="Q5" s="33">
        <f t="shared" ref="Q5:Q36" si="4">(P5/Q$57)</f>
        <v>394.90215163934425</v>
      </c>
      <c r="R5" s="6"/>
    </row>
    <row r="6" spans="1:135">
      <c r="A6" s="12"/>
      <c r="B6" s="25">
        <v>311</v>
      </c>
      <c r="C6" s="20" t="s">
        <v>2</v>
      </c>
      <c r="D6" s="46">
        <v>2840275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v>0</v>
      </c>
      <c r="O6" s="46">
        <v>0</v>
      </c>
      <c r="P6" s="46">
        <f>SUM(D6:O6)</f>
        <v>2840275</v>
      </c>
      <c r="Q6" s="47">
        <f t="shared" si="4"/>
        <v>363.76472848360658</v>
      </c>
      <c r="R6" s="9"/>
    </row>
    <row r="7" spans="1:135">
      <c r="A7" s="12"/>
      <c r="B7" s="25">
        <v>312.3</v>
      </c>
      <c r="C7" s="20" t="s">
        <v>11</v>
      </c>
      <c r="D7" s="46">
        <v>0</v>
      </c>
      <c r="E7" s="46">
        <v>14073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v>0</v>
      </c>
      <c r="O7" s="46">
        <v>0</v>
      </c>
      <c r="P7" s="46">
        <f t="shared" ref="P7:P9" si="5">SUM(D7:O7)</f>
        <v>14073</v>
      </c>
      <c r="Q7" s="47">
        <f t="shared" si="4"/>
        <v>1.8023821721311475</v>
      </c>
      <c r="R7" s="9"/>
    </row>
    <row r="8" spans="1:135">
      <c r="A8" s="12"/>
      <c r="B8" s="25">
        <v>312.41000000000003</v>
      </c>
      <c r="C8" s="20" t="s">
        <v>194</v>
      </c>
      <c r="D8" s="46">
        <v>0</v>
      </c>
      <c r="E8" s="46">
        <v>201806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v>0</v>
      </c>
      <c r="O8" s="46">
        <v>0</v>
      </c>
      <c r="P8" s="46">
        <f t="shared" si="5"/>
        <v>201806</v>
      </c>
      <c r="Q8" s="47">
        <f t="shared" si="4"/>
        <v>25.846055327868854</v>
      </c>
      <c r="R8" s="9"/>
    </row>
    <row r="9" spans="1:135">
      <c r="A9" s="12"/>
      <c r="B9" s="25">
        <v>315.2</v>
      </c>
      <c r="C9" s="20" t="s">
        <v>196</v>
      </c>
      <c r="D9" s="46">
        <v>27242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v>0</v>
      </c>
      <c r="O9" s="46">
        <v>0</v>
      </c>
      <c r="P9" s="46">
        <f t="shared" si="5"/>
        <v>27242</v>
      </c>
      <c r="Q9" s="47">
        <f t="shared" si="4"/>
        <v>3.488985655737705</v>
      </c>
      <c r="R9" s="9"/>
    </row>
    <row r="10" spans="1:135" ht="15.75">
      <c r="A10" s="29" t="s">
        <v>14</v>
      </c>
      <c r="B10" s="30"/>
      <c r="C10" s="31"/>
      <c r="D10" s="32">
        <f t="shared" ref="D10:O10" si="6">SUM(D11:D13)</f>
        <v>118528</v>
      </c>
      <c r="E10" s="32">
        <f t="shared" si="6"/>
        <v>465044</v>
      </c>
      <c r="F10" s="32">
        <f t="shared" si="6"/>
        <v>0</v>
      </c>
      <c r="G10" s="32">
        <f t="shared" si="6"/>
        <v>0</v>
      </c>
      <c r="H10" s="32">
        <f t="shared" si="6"/>
        <v>0</v>
      </c>
      <c r="I10" s="32">
        <f t="shared" si="6"/>
        <v>0</v>
      </c>
      <c r="J10" s="32">
        <f t="shared" si="6"/>
        <v>0</v>
      </c>
      <c r="K10" s="32">
        <f t="shared" ref="K10" si="7">SUM(K11:K13)</f>
        <v>0</v>
      </c>
      <c r="L10" s="32">
        <f t="shared" ref="L10" si="8">SUM(L11:L13)</f>
        <v>0</v>
      </c>
      <c r="M10" s="32">
        <f t="shared" si="6"/>
        <v>0</v>
      </c>
      <c r="N10" s="32">
        <f t="shared" ref="N10" si="9">SUM(N11:N13)</f>
        <v>0</v>
      </c>
      <c r="O10" s="32">
        <f t="shared" si="6"/>
        <v>0</v>
      </c>
      <c r="P10" s="44">
        <f>SUM(D10:O10)</f>
        <v>583572</v>
      </c>
      <c r="Q10" s="45">
        <f t="shared" si="4"/>
        <v>74.740266393442624</v>
      </c>
      <c r="R10" s="10"/>
    </row>
    <row r="11" spans="1:135">
      <c r="A11" s="12"/>
      <c r="B11" s="25">
        <v>322</v>
      </c>
      <c r="C11" s="20" t="s">
        <v>197</v>
      </c>
      <c r="D11" s="46">
        <v>110012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v>0</v>
      </c>
      <c r="O11" s="46">
        <v>0</v>
      </c>
      <c r="P11" s="46">
        <f>SUM(D11:O11)</f>
        <v>110012</v>
      </c>
      <c r="Q11" s="47">
        <f t="shared" si="4"/>
        <v>14.089651639344263</v>
      </c>
      <c r="R11" s="9"/>
    </row>
    <row r="12" spans="1:135">
      <c r="A12" s="12"/>
      <c r="B12" s="25">
        <v>322.89999999999998</v>
      </c>
      <c r="C12" s="20" t="s">
        <v>198</v>
      </c>
      <c r="D12" s="46">
        <v>8516</v>
      </c>
      <c r="E12" s="46">
        <v>0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v>0</v>
      </c>
      <c r="O12" s="46">
        <v>0</v>
      </c>
      <c r="P12" s="46">
        <f t="shared" ref="P12:P13" si="10">SUM(D12:O12)</f>
        <v>8516</v>
      </c>
      <c r="Q12" s="47">
        <f t="shared" si="4"/>
        <v>1.0906762295081966</v>
      </c>
      <c r="R12" s="9"/>
    </row>
    <row r="13" spans="1:135">
      <c r="A13" s="12"/>
      <c r="B13" s="25">
        <v>325.2</v>
      </c>
      <c r="C13" s="20" t="s">
        <v>16</v>
      </c>
      <c r="D13" s="46">
        <v>0</v>
      </c>
      <c r="E13" s="46">
        <v>465044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v>0</v>
      </c>
      <c r="O13" s="46">
        <v>0</v>
      </c>
      <c r="P13" s="46">
        <f t="shared" si="10"/>
        <v>465044</v>
      </c>
      <c r="Q13" s="47">
        <f t="shared" si="4"/>
        <v>59.559938524590166</v>
      </c>
      <c r="R13" s="9"/>
    </row>
    <row r="14" spans="1:135" ht="15.75">
      <c r="A14" s="29" t="s">
        <v>199</v>
      </c>
      <c r="B14" s="30"/>
      <c r="C14" s="31"/>
      <c r="D14" s="32">
        <f t="shared" ref="D14:O14" si="11">SUM(D15:D37)</f>
        <v>2223771</v>
      </c>
      <c r="E14" s="32">
        <f t="shared" si="11"/>
        <v>6053590</v>
      </c>
      <c r="F14" s="32">
        <f t="shared" si="11"/>
        <v>629313</v>
      </c>
      <c r="G14" s="32">
        <f t="shared" si="11"/>
        <v>703883</v>
      </c>
      <c r="H14" s="32">
        <f t="shared" si="11"/>
        <v>0</v>
      </c>
      <c r="I14" s="32">
        <f t="shared" si="11"/>
        <v>0</v>
      </c>
      <c r="J14" s="32">
        <f t="shared" si="11"/>
        <v>0</v>
      </c>
      <c r="K14" s="32">
        <f t="shared" ref="K14" si="12">SUM(K15:K37)</f>
        <v>0</v>
      </c>
      <c r="L14" s="32">
        <f t="shared" ref="L14" si="13">SUM(L15:L37)</f>
        <v>0</v>
      </c>
      <c r="M14" s="32">
        <f t="shared" si="11"/>
        <v>0</v>
      </c>
      <c r="N14" s="32">
        <f t="shared" ref="N14" si="14">SUM(N15:N37)</f>
        <v>0</v>
      </c>
      <c r="O14" s="32">
        <f t="shared" si="11"/>
        <v>0</v>
      </c>
      <c r="P14" s="44">
        <f>SUM(D14:O14)</f>
        <v>9610557</v>
      </c>
      <c r="Q14" s="45">
        <f t="shared" si="4"/>
        <v>1230.8602715163934</v>
      </c>
      <c r="R14" s="10"/>
    </row>
    <row r="15" spans="1:135">
      <c r="A15" s="12"/>
      <c r="B15" s="25">
        <v>331.1</v>
      </c>
      <c r="C15" s="20" t="s">
        <v>209</v>
      </c>
      <c r="D15" s="46">
        <v>0</v>
      </c>
      <c r="E15" s="46">
        <v>817935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v>0</v>
      </c>
      <c r="O15" s="46">
        <v>0</v>
      </c>
      <c r="P15" s="46">
        <f>SUM(D15:O15)</f>
        <v>817935</v>
      </c>
      <c r="Q15" s="47">
        <f t="shared" si="4"/>
        <v>104.75601946721312</v>
      </c>
      <c r="R15" s="9"/>
    </row>
    <row r="16" spans="1:135">
      <c r="A16" s="12"/>
      <c r="B16" s="25">
        <v>334.1</v>
      </c>
      <c r="C16" s="20" t="s">
        <v>20</v>
      </c>
      <c r="D16" s="46">
        <v>0</v>
      </c>
      <c r="E16" s="46">
        <v>96581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v>0</v>
      </c>
      <c r="O16" s="46">
        <v>0</v>
      </c>
      <c r="P16" s="46">
        <f t="shared" ref="P16:P31" si="15">SUM(D16:O16)</f>
        <v>96581</v>
      </c>
      <c r="Q16" s="47">
        <f t="shared" si="4"/>
        <v>12.369492827868852</v>
      </c>
      <c r="R16" s="9"/>
    </row>
    <row r="17" spans="1:18">
      <c r="A17" s="12"/>
      <c r="B17" s="25">
        <v>334.2</v>
      </c>
      <c r="C17" s="20" t="s">
        <v>21</v>
      </c>
      <c r="D17" s="46">
        <v>264000</v>
      </c>
      <c r="E17" s="46">
        <v>450299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v>0</v>
      </c>
      <c r="O17" s="46">
        <v>0</v>
      </c>
      <c r="P17" s="46">
        <f t="shared" si="15"/>
        <v>714299</v>
      </c>
      <c r="Q17" s="47">
        <f t="shared" si="4"/>
        <v>91.482966188524586</v>
      </c>
      <c r="R17" s="9"/>
    </row>
    <row r="18" spans="1:18">
      <c r="A18" s="12"/>
      <c r="B18" s="25">
        <v>334.39</v>
      </c>
      <c r="C18" s="20" t="s">
        <v>115</v>
      </c>
      <c r="D18" s="46">
        <v>99065</v>
      </c>
      <c r="E18" s="46">
        <v>93750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v>0</v>
      </c>
      <c r="O18" s="46">
        <v>0</v>
      </c>
      <c r="P18" s="46">
        <f t="shared" si="15"/>
        <v>192815</v>
      </c>
      <c r="Q18" s="47">
        <f t="shared" si="4"/>
        <v>24.694544057377048</v>
      </c>
      <c r="R18" s="9"/>
    </row>
    <row r="19" spans="1:18">
      <c r="A19" s="12"/>
      <c r="B19" s="25">
        <v>334.49</v>
      </c>
      <c r="C19" s="20" t="s">
        <v>24</v>
      </c>
      <c r="D19" s="46">
        <v>0</v>
      </c>
      <c r="E19" s="46">
        <v>2332880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v>0</v>
      </c>
      <c r="O19" s="46">
        <v>0</v>
      </c>
      <c r="P19" s="46">
        <f t="shared" si="15"/>
        <v>2332880</v>
      </c>
      <c r="Q19" s="47">
        <f t="shared" si="4"/>
        <v>298.78073770491801</v>
      </c>
      <c r="R19" s="9"/>
    </row>
    <row r="20" spans="1:18">
      <c r="A20" s="12"/>
      <c r="B20" s="25">
        <v>334.5</v>
      </c>
      <c r="C20" s="20" t="s">
        <v>79</v>
      </c>
      <c r="D20" s="46">
        <v>0</v>
      </c>
      <c r="E20" s="46">
        <v>750000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v>0</v>
      </c>
      <c r="O20" s="46">
        <v>0</v>
      </c>
      <c r="P20" s="46">
        <f t="shared" si="15"/>
        <v>750000</v>
      </c>
      <c r="Q20" s="47">
        <f t="shared" si="4"/>
        <v>96.055327868852459</v>
      </c>
      <c r="R20" s="9"/>
    </row>
    <row r="21" spans="1:18">
      <c r="A21" s="12"/>
      <c r="B21" s="25">
        <v>334.7</v>
      </c>
      <c r="C21" s="20" t="s">
        <v>25</v>
      </c>
      <c r="D21" s="46">
        <v>51433</v>
      </c>
      <c r="E21" s="46">
        <v>142715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v>0</v>
      </c>
      <c r="O21" s="46">
        <v>0</v>
      </c>
      <c r="P21" s="46">
        <f t="shared" si="15"/>
        <v>194148</v>
      </c>
      <c r="Q21" s="47">
        <f t="shared" si="4"/>
        <v>24.865266393442624</v>
      </c>
      <c r="R21" s="9"/>
    </row>
    <row r="22" spans="1:18">
      <c r="A22" s="12"/>
      <c r="B22" s="25">
        <v>334.82</v>
      </c>
      <c r="C22" s="20" t="s">
        <v>201</v>
      </c>
      <c r="D22" s="46">
        <v>0</v>
      </c>
      <c r="E22" s="46">
        <v>217790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v>0</v>
      </c>
      <c r="O22" s="46">
        <v>0</v>
      </c>
      <c r="P22" s="46">
        <f t="shared" si="15"/>
        <v>217790</v>
      </c>
      <c r="Q22" s="47">
        <f t="shared" si="4"/>
        <v>27.893186475409838</v>
      </c>
      <c r="R22" s="9"/>
    </row>
    <row r="23" spans="1:18">
      <c r="A23" s="12"/>
      <c r="B23" s="25">
        <v>334.83</v>
      </c>
      <c r="C23" s="20" t="s">
        <v>93</v>
      </c>
      <c r="D23" s="46">
        <v>0</v>
      </c>
      <c r="E23" s="46">
        <v>15829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v>0</v>
      </c>
      <c r="O23" s="46">
        <v>0</v>
      </c>
      <c r="P23" s="46">
        <f t="shared" si="15"/>
        <v>15829</v>
      </c>
      <c r="Q23" s="47">
        <f t="shared" si="4"/>
        <v>2.027279713114754</v>
      </c>
      <c r="R23" s="9"/>
    </row>
    <row r="24" spans="1:18">
      <c r="A24" s="12"/>
      <c r="B24" s="25">
        <v>334.9</v>
      </c>
      <c r="C24" s="20" t="s">
        <v>27</v>
      </c>
      <c r="D24" s="46">
        <v>136333</v>
      </c>
      <c r="E24" s="46">
        <v>15000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v>0</v>
      </c>
      <c r="O24" s="46">
        <v>0</v>
      </c>
      <c r="P24" s="46">
        <f t="shared" si="15"/>
        <v>151333</v>
      </c>
      <c r="Q24" s="47">
        <f t="shared" si="4"/>
        <v>19.381787909836067</v>
      </c>
      <c r="R24" s="9"/>
    </row>
    <row r="25" spans="1:18">
      <c r="A25" s="12"/>
      <c r="B25" s="25">
        <v>335.13</v>
      </c>
      <c r="C25" s="20" t="s">
        <v>118</v>
      </c>
      <c r="D25" s="46">
        <v>18746</v>
      </c>
      <c r="E25" s="46">
        <v>0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v>0</v>
      </c>
      <c r="O25" s="46">
        <v>0</v>
      </c>
      <c r="P25" s="46">
        <f t="shared" si="15"/>
        <v>18746</v>
      </c>
      <c r="Q25" s="47">
        <f t="shared" si="4"/>
        <v>2.4008709016393444</v>
      </c>
      <c r="R25" s="9"/>
    </row>
    <row r="26" spans="1:18">
      <c r="A26" s="12"/>
      <c r="B26" s="25">
        <v>335.14</v>
      </c>
      <c r="C26" s="20" t="s">
        <v>119</v>
      </c>
      <c r="D26" s="46">
        <v>2979</v>
      </c>
      <c r="E26" s="46">
        <v>0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v>0</v>
      </c>
      <c r="O26" s="46">
        <v>0</v>
      </c>
      <c r="P26" s="46">
        <f t="shared" si="15"/>
        <v>2979</v>
      </c>
      <c r="Q26" s="47">
        <f t="shared" si="4"/>
        <v>0.38153176229508196</v>
      </c>
      <c r="R26" s="9"/>
    </row>
    <row r="27" spans="1:18">
      <c r="A27" s="12"/>
      <c r="B27" s="25">
        <v>335.15</v>
      </c>
      <c r="C27" s="20" t="s">
        <v>120</v>
      </c>
      <c r="D27" s="46">
        <v>185</v>
      </c>
      <c r="E27" s="46">
        <v>0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v>0</v>
      </c>
      <c r="O27" s="46">
        <v>0</v>
      </c>
      <c r="P27" s="46">
        <f t="shared" si="15"/>
        <v>185</v>
      </c>
      <c r="Q27" s="47">
        <f t="shared" si="4"/>
        <v>2.3693647540983607E-2</v>
      </c>
      <c r="R27" s="9"/>
    </row>
    <row r="28" spans="1:18">
      <c r="A28" s="12"/>
      <c r="B28" s="25">
        <v>335.16</v>
      </c>
      <c r="C28" s="20" t="s">
        <v>210</v>
      </c>
      <c r="D28" s="46">
        <v>220150</v>
      </c>
      <c r="E28" s="46">
        <v>0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v>0</v>
      </c>
      <c r="O28" s="46">
        <v>0</v>
      </c>
      <c r="P28" s="46">
        <f t="shared" si="15"/>
        <v>220150</v>
      </c>
      <c r="Q28" s="47">
        <f t="shared" si="4"/>
        <v>28.19544057377049</v>
      </c>
      <c r="R28" s="9"/>
    </row>
    <row r="29" spans="1:18">
      <c r="A29" s="12"/>
      <c r="B29" s="25">
        <v>335.18</v>
      </c>
      <c r="C29" s="20" t="s">
        <v>203</v>
      </c>
      <c r="D29" s="46">
        <v>831984</v>
      </c>
      <c r="E29" s="46">
        <v>0</v>
      </c>
      <c r="F29" s="46">
        <v>629313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v>0</v>
      </c>
      <c r="O29" s="46">
        <v>0</v>
      </c>
      <c r="P29" s="46">
        <f t="shared" si="15"/>
        <v>1461297</v>
      </c>
      <c r="Q29" s="47">
        <f t="shared" si="4"/>
        <v>187.15381659836066</v>
      </c>
      <c r="R29" s="9"/>
    </row>
    <row r="30" spans="1:18">
      <c r="A30" s="12"/>
      <c r="B30" s="25">
        <v>335.19</v>
      </c>
      <c r="C30" s="20" t="s">
        <v>123</v>
      </c>
      <c r="D30" s="46">
        <v>473722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v>0</v>
      </c>
      <c r="O30" s="46">
        <v>0</v>
      </c>
      <c r="P30" s="46">
        <f t="shared" si="15"/>
        <v>473722</v>
      </c>
      <c r="Q30" s="47">
        <f t="shared" si="4"/>
        <v>60.671362704918032</v>
      </c>
      <c r="R30" s="9"/>
    </row>
    <row r="31" spans="1:18">
      <c r="A31" s="12"/>
      <c r="B31" s="25">
        <v>335.22</v>
      </c>
      <c r="C31" s="20" t="s">
        <v>33</v>
      </c>
      <c r="D31" s="46">
        <v>0</v>
      </c>
      <c r="E31" s="46">
        <v>231420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v>0</v>
      </c>
      <c r="O31" s="46">
        <v>0</v>
      </c>
      <c r="P31" s="46">
        <f t="shared" si="15"/>
        <v>231420</v>
      </c>
      <c r="Q31" s="47">
        <f t="shared" si="4"/>
        <v>29.638831967213115</v>
      </c>
      <c r="R31" s="9"/>
    </row>
    <row r="32" spans="1:18">
      <c r="A32" s="12"/>
      <c r="B32" s="25">
        <v>335.43</v>
      </c>
      <c r="C32" s="20" t="s">
        <v>204</v>
      </c>
      <c r="D32" s="46">
        <v>0</v>
      </c>
      <c r="E32" s="46">
        <v>614095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v>0</v>
      </c>
      <c r="O32" s="46">
        <v>0</v>
      </c>
      <c r="P32" s="46">
        <f t="shared" ref="P32:P36" si="16">SUM(D32:O32)</f>
        <v>614095</v>
      </c>
      <c r="Q32" s="47">
        <f t="shared" si="4"/>
        <v>78.649462090163937</v>
      </c>
      <c r="R32" s="9"/>
    </row>
    <row r="33" spans="1:18">
      <c r="A33" s="12"/>
      <c r="B33" s="25">
        <v>335.44</v>
      </c>
      <c r="C33" s="20" t="s">
        <v>205</v>
      </c>
      <c r="D33" s="46">
        <v>0</v>
      </c>
      <c r="E33" s="46">
        <v>259765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v>0</v>
      </c>
      <c r="O33" s="46">
        <v>0</v>
      </c>
      <c r="P33" s="46">
        <f t="shared" si="16"/>
        <v>259765</v>
      </c>
      <c r="Q33" s="47">
        <f t="shared" si="4"/>
        <v>33.26908299180328</v>
      </c>
      <c r="R33" s="9"/>
    </row>
    <row r="34" spans="1:18">
      <c r="A34" s="12"/>
      <c r="B34" s="25">
        <v>335.45</v>
      </c>
      <c r="C34" s="20" t="s">
        <v>206</v>
      </c>
      <c r="D34" s="46">
        <v>0</v>
      </c>
      <c r="E34" s="46">
        <v>15531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v>0</v>
      </c>
      <c r="O34" s="46">
        <v>0</v>
      </c>
      <c r="P34" s="46">
        <f t="shared" si="16"/>
        <v>15531</v>
      </c>
      <c r="Q34" s="47">
        <f t="shared" si="4"/>
        <v>1.9891137295081966</v>
      </c>
      <c r="R34" s="9"/>
    </row>
    <row r="35" spans="1:18">
      <c r="A35" s="12"/>
      <c r="B35" s="25">
        <v>335.9</v>
      </c>
      <c r="C35" s="20" t="s">
        <v>36</v>
      </c>
      <c r="D35" s="46">
        <v>0</v>
      </c>
      <c r="E35" s="46">
        <v>0</v>
      </c>
      <c r="F35" s="46">
        <v>0</v>
      </c>
      <c r="G35" s="46">
        <v>703883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v>0</v>
      </c>
      <c r="O35" s="46">
        <v>0</v>
      </c>
      <c r="P35" s="46">
        <f t="shared" si="16"/>
        <v>703883</v>
      </c>
      <c r="Q35" s="47">
        <f t="shared" si="4"/>
        <v>90.148949795081961</v>
      </c>
      <c r="R35" s="9"/>
    </row>
    <row r="36" spans="1:18">
      <c r="A36" s="12"/>
      <c r="B36" s="25">
        <v>337.2</v>
      </c>
      <c r="C36" s="20" t="s">
        <v>37</v>
      </c>
      <c r="D36" s="46">
        <v>47475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v>0</v>
      </c>
      <c r="O36" s="46">
        <v>0</v>
      </c>
      <c r="P36" s="46">
        <f t="shared" si="16"/>
        <v>47475</v>
      </c>
      <c r="Q36" s="47">
        <f t="shared" si="4"/>
        <v>6.0803022540983607</v>
      </c>
      <c r="R36" s="9"/>
    </row>
    <row r="37" spans="1:18">
      <c r="A37" s="12"/>
      <c r="B37" s="25">
        <v>339</v>
      </c>
      <c r="C37" s="20" t="s">
        <v>39</v>
      </c>
      <c r="D37" s="46">
        <v>77699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v>0</v>
      </c>
      <c r="O37" s="46">
        <v>0</v>
      </c>
      <c r="P37" s="46">
        <f>SUM(D37:O37)</f>
        <v>77699</v>
      </c>
      <c r="Q37" s="47">
        <f t="shared" ref="Q37:Q55" si="17">(P37/Q$57)</f>
        <v>9.9512038934426226</v>
      </c>
      <c r="R37" s="9"/>
    </row>
    <row r="38" spans="1:18" ht="15.75">
      <c r="A38" s="29" t="s">
        <v>44</v>
      </c>
      <c r="B38" s="30"/>
      <c r="C38" s="31"/>
      <c r="D38" s="32">
        <f t="shared" ref="D38:O38" si="18">SUM(D39:D47)</f>
        <v>97800</v>
      </c>
      <c r="E38" s="32">
        <f t="shared" si="18"/>
        <v>436514</v>
      </c>
      <c r="F38" s="32">
        <f t="shared" si="18"/>
        <v>0</v>
      </c>
      <c r="G38" s="32">
        <f t="shared" si="18"/>
        <v>0</v>
      </c>
      <c r="H38" s="32">
        <f t="shared" si="18"/>
        <v>0</v>
      </c>
      <c r="I38" s="32">
        <f t="shared" si="18"/>
        <v>0</v>
      </c>
      <c r="J38" s="32">
        <f t="shared" si="18"/>
        <v>0</v>
      </c>
      <c r="K38" s="32">
        <f t="shared" ref="K38" si="19">SUM(K39:K47)</f>
        <v>0</v>
      </c>
      <c r="L38" s="32">
        <f t="shared" ref="L38" si="20">SUM(L39:L47)</f>
        <v>0</v>
      </c>
      <c r="M38" s="32">
        <f t="shared" si="18"/>
        <v>0</v>
      </c>
      <c r="N38" s="32">
        <f t="shared" ref="N38" si="21">SUM(N39:N47)</f>
        <v>0</v>
      </c>
      <c r="O38" s="32">
        <f t="shared" si="18"/>
        <v>0</v>
      </c>
      <c r="P38" s="32">
        <f>SUM(D38:O38)</f>
        <v>534314</v>
      </c>
      <c r="Q38" s="45">
        <f t="shared" si="17"/>
        <v>68.431608606557376</v>
      </c>
      <c r="R38" s="10"/>
    </row>
    <row r="39" spans="1:18">
      <c r="A39" s="12"/>
      <c r="B39" s="25">
        <v>341.1</v>
      </c>
      <c r="C39" s="20" t="s">
        <v>135</v>
      </c>
      <c r="D39" s="46">
        <v>0</v>
      </c>
      <c r="E39" s="46">
        <v>35475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v>0</v>
      </c>
      <c r="O39" s="46">
        <v>0</v>
      </c>
      <c r="P39" s="46">
        <f>SUM(D39:O39)</f>
        <v>35475</v>
      </c>
      <c r="Q39" s="47">
        <f t="shared" si="17"/>
        <v>4.5434170081967213</v>
      </c>
      <c r="R39" s="9"/>
    </row>
    <row r="40" spans="1:18">
      <c r="A40" s="12"/>
      <c r="B40" s="25">
        <v>341.15</v>
      </c>
      <c r="C40" s="20" t="s">
        <v>174</v>
      </c>
      <c r="D40" s="46">
        <v>0</v>
      </c>
      <c r="E40" s="46">
        <v>3770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v>0</v>
      </c>
      <c r="O40" s="46">
        <v>0</v>
      </c>
      <c r="P40" s="46">
        <f t="shared" ref="P40:P47" si="22">SUM(D40:O40)</f>
        <v>3770</v>
      </c>
      <c r="Q40" s="47">
        <f t="shared" si="17"/>
        <v>0.48283811475409838</v>
      </c>
      <c r="R40" s="9"/>
    </row>
    <row r="41" spans="1:18">
      <c r="A41" s="12"/>
      <c r="B41" s="25">
        <v>341.51</v>
      </c>
      <c r="C41" s="20" t="s">
        <v>124</v>
      </c>
      <c r="D41" s="46">
        <v>60741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v>0</v>
      </c>
      <c r="O41" s="46">
        <v>0</v>
      </c>
      <c r="P41" s="46">
        <f t="shared" si="22"/>
        <v>60741</v>
      </c>
      <c r="Q41" s="47">
        <f t="shared" si="17"/>
        <v>7.7793288934426226</v>
      </c>
      <c r="R41" s="9"/>
    </row>
    <row r="42" spans="1:18">
      <c r="A42" s="12"/>
      <c r="B42" s="25">
        <v>341.53</v>
      </c>
      <c r="C42" s="20" t="s">
        <v>126</v>
      </c>
      <c r="D42" s="46">
        <v>11738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v>0</v>
      </c>
      <c r="O42" s="46">
        <v>0</v>
      </c>
      <c r="P42" s="46">
        <f t="shared" si="22"/>
        <v>11738</v>
      </c>
      <c r="Q42" s="47">
        <f t="shared" si="17"/>
        <v>1.5033299180327868</v>
      </c>
      <c r="R42" s="9"/>
    </row>
    <row r="43" spans="1:18">
      <c r="A43" s="12"/>
      <c r="B43" s="25">
        <v>341.55</v>
      </c>
      <c r="C43" s="20" t="s">
        <v>127</v>
      </c>
      <c r="D43" s="46">
        <v>31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v>0</v>
      </c>
      <c r="O43" s="46">
        <v>0</v>
      </c>
      <c r="P43" s="46">
        <f t="shared" si="22"/>
        <v>31</v>
      </c>
      <c r="Q43" s="47">
        <f t="shared" si="17"/>
        <v>3.9702868852459017E-3</v>
      </c>
      <c r="R43" s="9"/>
    </row>
    <row r="44" spans="1:18">
      <c r="A44" s="12"/>
      <c r="B44" s="25">
        <v>342.9</v>
      </c>
      <c r="C44" s="20" t="s">
        <v>56</v>
      </c>
      <c r="D44" s="46">
        <v>0</v>
      </c>
      <c r="E44" s="46">
        <v>238983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v>0</v>
      </c>
      <c r="O44" s="46">
        <v>0</v>
      </c>
      <c r="P44" s="46">
        <f t="shared" si="22"/>
        <v>238983</v>
      </c>
      <c r="Q44" s="47">
        <f t="shared" si="17"/>
        <v>30.607453893442624</v>
      </c>
      <c r="R44" s="9"/>
    </row>
    <row r="45" spans="1:18">
      <c r="A45" s="12"/>
      <c r="B45" s="25">
        <v>343.9</v>
      </c>
      <c r="C45" s="20" t="s">
        <v>211</v>
      </c>
      <c r="D45" s="46">
        <v>0</v>
      </c>
      <c r="E45" s="46">
        <v>158286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v>0</v>
      </c>
      <c r="O45" s="46">
        <v>0</v>
      </c>
      <c r="P45" s="46">
        <f t="shared" si="22"/>
        <v>158286</v>
      </c>
      <c r="Q45" s="47">
        <f t="shared" si="17"/>
        <v>20.272284836065573</v>
      </c>
      <c r="R45" s="9"/>
    </row>
    <row r="46" spans="1:18">
      <c r="A46" s="12"/>
      <c r="B46" s="25">
        <v>347.2</v>
      </c>
      <c r="C46" s="20" t="s">
        <v>58</v>
      </c>
      <c r="D46" s="46">
        <v>9440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v>0</v>
      </c>
      <c r="O46" s="46">
        <v>0</v>
      </c>
      <c r="P46" s="46">
        <f t="shared" si="22"/>
        <v>9440</v>
      </c>
      <c r="Q46" s="47">
        <f t="shared" si="17"/>
        <v>1.209016393442623</v>
      </c>
      <c r="R46" s="9"/>
    </row>
    <row r="47" spans="1:18">
      <c r="A47" s="12"/>
      <c r="B47" s="25">
        <v>347.9</v>
      </c>
      <c r="C47" s="20" t="s">
        <v>96</v>
      </c>
      <c r="D47" s="46">
        <v>15850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v>0</v>
      </c>
      <c r="O47" s="46">
        <v>0</v>
      </c>
      <c r="P47" s="46">
        <f t="shared" si="22"/>
        <v>15850</v>
      </c>
      <c r="Q47" s="47">
        <f t="shared" si="17"/>
        <v>2.029969262295082</v>
      </c>
      <c r="R47" s="9"/>
    </row>
    <row r="48" spans="1:18" ht="15.75">
      <c r="A48" s="29" t="s">
        <v>45</v>
      </c>
      <c r="B48" s="30"/>
      <c r="C48" s="31"/>
      <c r="D48" s="32">
        <f t="shared" ref="D48:O48" si="23">SUM(D49:D50)</f>
        <v>13252</v>
      </c>
      <c r="E48" s="32">
        <f t="shared" si="23"/>
        <v>2800</v>
      </c>
      <c r="F48" s="32">
        <f t="shared" si="23"/>
        <v>0</v>
      </c>
      <c r="G48" s="32">
        <f t="shared" si="23"/>
        <v>0</v>
      </c>
      <c r="H48" s="32">
        <f t="shared" si="23"/>
        <v>0</v>
      </c>
      <c r="I48" s="32">
        <f t="shared" si="23"/>
        <v>0</v>
      </c>
      <c r="J48" s="32">
        <f t="shared" si="23"/>
        <v>0</v>
      </c>
      <c r="K48" s="32">
        <f t="shared" ref="K48" si="24">SUM(K49:K50)</f>
        <v>0</v>
      </c>
      <c r="L48" s="32">
        <f t="shared" ref="L48" si="25">SUM(L49:L50)</f>
        <v>0</v>
      </c>
      <c r="M48" s="32">
        <f t="shared" si="23"/>
        <v>0</v>
      </c>
      <c r="N48" s="32">
        <f t="shared" ref="N48" si="26">SUM(N49:N50)</f>
        <v>0</v>
      </c>
      <c r="O48" s="32">
        <f t="shared" si="23"/>
        <v>0</v>
      </c>
      <c r="P48" s="32">
        <f>SUM(D48:O48)</f>
        <v>16052</v>
      </c>
      <c r="Q48" s="45">
        <f t="shared" si="17"/>
        <v>2.0558401639344264</v>
      </c>
      <c r="R48" s="10"/>
    </row>
    <row r="49" spans="1:121">
      <c r="A49" s="13"/>
      <c r="B49" s="39">
        <v>352</v>
      </c>
      <c r="C49" s="21" t="s">
        <v>62</v>
      </c>
      <c r="D49" s="46">
        <v>2820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v>0</v>
      </c>
      <c r="O49" s="46">
        <v>0</v>
      </c>
      <c r="P49" s="46">
        <f t="shared" ref="P49:P50" si="27">SUM(D49:O49)</f>
        <v>2820</v>
      </c>
      <c r="Q49" s="47">
        <f t="shared" si="17"/>
        <v>0.36116803278688525</v>
      </c>
      <c r="R49" s="9"/>
    </row>
    <row r="50" spans="1:121">
      <c r="A50" s="13"/>
      <c r="B50" s="39">
        <v>359</v>
      </c>
      <c r="C50" s="21" t="s">
        <v>63</v>
      </c>
      <c r="D50" s="46">
        <v>10432</v>
      </c>
      <c r="E50" s="46">
        <v>2800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v>0</v>
      </c>
      <c r="O50" s="46">
        <v>0</v>
      </c>
      <c r="P50" s="46">
        <f t="shared" si="27"/>
        <v>13232</v>
      </c>
      <c r="Q50" s="47">
        <f t="shared" si="17"/>
        <v>1.694672131147541</v>
      </c>
      <c r="R50" s="9"/>
    </row>
    <row r="51" spans="1:121" ht="15.75">
      <c r="A51" s="29" t="s">
        <v>3</v>
      </c>
      <c r="B51" s="30"/>
      <c r="C51" s="31"/>
      <c r="D51" s="32">
        <f t="shared" ref="D51:O51" si="28">SUM(D52:D54)</f>
        <v>319322</v>
      </c>
      <c r="E51" s="32">
        <f t="shared" si="28"/>
        <v>211082</v>
      </c>
      <c r="F51" s="32">
        <f t="shared" si="28"/>
        <v>15741</v>
      </c>
      <c r="G51" s="32">
        <f t="shared" si="28"/>
        <v>495</v>
      </c>
      <c r="H51" s="32">
        <f t="shared" si="28"/>
        <v>0</v>
      </c>
      <c r="I51" s="32">
        <f t="shared" si="28"/>
        <v>0</v>
      </c>
      <c r="J51" s="32">
        <f t="shared" si="28"/>
        <v>0</v>
      </c>
      <c r="K51" s="32">
        <f t="shared" ref="K51" si="29">SUM(K52:K54)</f>
        <v>8489640</v>
      </c>
      <c r="L51" s="32">
        <f t="shared" ref="L51" si="30">SUM(L52:L54)</f>
        <v>0</v>
      </c>
      <c r="M51" s="32">
        <f t="shared" si="28"/>
        <v>0</v>
      </c>
      <c r="N51" s="32">
        <f t="shared" ref="N51" si="31">SUM(N52:N54)</f>
        <v>0</v>
      </c>
      <c r="O51" s="32">
        <f t="shared" si="28"/>
        <v>0</v>
      </c>
      <c r="P51" s="32">
        <f>SUM(D51:O51)</f>
        <v>9036280</v>
      </c>
      <c r="Q51" s="45">
        <f t="shared" si="17"/>
        <v>1157.310450819672</v>
      </c>
      <c r="R51" s="10"/>
    </row>
    <row r="52" spans="1:121">
      <c r="A52" s="12"/>
      <c r="B52" s="25">
        <v>361.1</v>
      </c>
      <c r="C52" s="20" t="s">
        <v>64</v>
      </c>
      <c r="D52" s="46">
        <v>14450</v>
      </c>
      <c r="E52" s="46">
        <v>50950</v>
      </c>
      <c r="F52" s="46">
        <v>15741</v>
      </c>
      <c r="G52" s="46">
        <v>495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v>0</v>
      </c>
      <c r="O52" s="46">
        <v>0</v>
      </c>
      <c r="P52" s="46">
        <f>SUM(D52:O52)</f>
        <v>81636</v>
      </c>
      <c r="Q52" s="47">
        <f t="shared" si="17"/>
        <v>10.455430327868852</v>
      </c>
      <c r="R52" s="9"/>
    </row>
    <row r="53" spans="1:121">
      <c r="A53" s="12"/>
      <c r="B53" s="25">
        <v>362</v>
      </c>
      <c r="C53" s="20" t="s">
        <v>65</v>
      </c>
      <c r="D53" s="46">
        <v>53297</v>
      </c>
      <c r="E53" s="46">
        <v>99772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v>0</v>
      </c>
      <c r="O53" s="46">
        <v>0</v>
      </c>
      <c r="P53" s="46">
        <f t="shared" ref="P53:P54" si="32">SUM(D53:O53)</f>
        <v>153069</v>
      </c>
      <c r="Q53" s="47">
        <f t="shared" si="17"/>
        <v>19.604123975409838</v>
      </c>
      <c r="R53" s="9"/>
    </row>
    <row r="54" spans="1:121" ht="15.75" thickBot="1">
      <c r="A54" s="12"/>
      <c r="B54" s="25">
        <v>369.9</v>
      </c>
      <c r="C54" s="20" t="s">
        <v>66</v>
      </c>
      <c r="D54" s="46">
        <v>251575</v>
      </c>
      <c r="E54" s="46">
        <v>60360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8489640</v>
      </c>
      <c r="L54" s="46">
        <v>0</v>
      </c>
      <c r="M54" s="46">
        <v>0</v>
      </c>
      <c r="N54" s="46">
        <v>0</v>
      </c>
      <c r="O54" s="46">
        <v>0</v>
      </c>
      <c r="P54" s="46">
        <f t="shared" si="32"/>
        <v>8801575</v>
      </c>
      <c r="Q54" s="47">
        <f t="shared" si="17"/>
        <v>1127.2508965163934</v>
      </c>
      <c r="R54" s="9"/>
    </row>
    <row r="55" spans="1:121" ht="16.5" thickBot="1">
      <c r="A55" s="14" t="s">
        <v>60</v>
      </c>
      <c r="B55" s="23"/>
      <c r="C55" s="22"/>
      <c r="D55" s="15">
        <f>SUM(D5,D10,D14,D38,D48,D51)</f>
        <v>5640190</v>
      </c>
      <c r="E55" s="15">
        <f t="shared" ref="E55:O55" si="33">SUM(E5,E10,E14,E38,E48,E51)</f>
        <v>7384909</v>
      </c>
      <c r="F55" s="15">
        <f t="shared" si="33"/>
        <v>645054</v>
      </c>
      <c r="G55" s="15">
        <f t="shared" si="33"/>
        <v>704378</v>
      </c>
      <c r="H55" s="15">
        <f t="shared" si="33"/>
        <v>0</v>
      </c>
      <c r="I55" s="15">
        <f t="shared" si="33"/>
        <v>0</v>
      </c>
      <c r="J55" s="15">
        <f t="shared" si="33"/>
        <v>0</v>
      </c>
      <c r="K55" s="15">
        <f t="shared" ref="K55" si="34">SUM(K5,K10,K14,K38,K48,K51)</f>
        <v>8489640</v>
      </c>
      <c r="L55" s="15">
        <f t="shared" ref="L55" si="35">SUM(L5,L10,L14,L38,L48,L51)</f>
        <v>0</v>
      </c>
      <c r="M55" s="15">
        <f t="shared" si="33"/>
        <v>0</v>
      </c>
      <c r="N55" s="15">
        <f t="shared" ref="N55" si="36">SUM(N5,N10,N14,N38,N48,N51)</f>
        <v>0</v>
      </c>
      <c r="O55" s="15">
        <f t="shared" si="33"/>
        <v>0</v>
      </c>
      <c r="P55" s="15">
        <f>SUM(D55:O55)</f>
        <v>22864171</v>
      </c>
      <c r="Q55" s="38">
        <f t="shared" si="17"/>
        <v>2928.3005891393441</v>
      </c>
      <c r="R55" s="6"/>
      <c r="S55" s="2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  <c r="AX55" s="5"/>
      <c r="AY55" s="5"/>
      <c r="AZ55" s="5"/>
      <c r="BA55" s="5"/>
      <c r="BB55" s="5"/>
      <c r="BC55" s="5"/>
      <c r="BD55" s="5"/>
      <c r="BE55" s="5"/>
      <c r="BF55" s="5"/>
      <c r="BG55" s="5"/>
      <c r="BH55" s="5"/>
      <c r="BI55" s="5"/>
      <c r="BJ55" s="5"/>
      <c r="BK55" s="5"/>
      <c r="BL55" s="5"/>
      <c r="BM55" s="5"/>
      <c r="BN55" s="5"/>
      <c r="BO55" s="5"/>
      <c r="BP55" s="5"/>
      <c r="BQ55" s="5"/>
      <c r="BR55" s="5"/>
      <c r="BS55" s="5"/>
      <c r="BT55" s="5"/>
      <c r="BU55" s="5"/>
      <c r="BV55" s="5"/>
      <c r="BW55" s="5"/>
      <c r="BX55" s="5"/>
      <c r="BY55" s="5"/>
      <c r="BZ55" s="5"/>
      <c r="CA55" s="5"/>
      <c r="CB55" s="5"/>
      <c r="CC55" s="5"/>
      <c r="CD55" s="5"/>
      <c r="CE55" s="5"/>
      <c r="CF55" s="5"/>
      <c r="CG55" s="5"/>
      <c r="CH55" s="5"/>
      <c r="CI55" s="5"/>
      <c r="CJ55" s="5"/>
      <c r="CK55" s="5"/>
      <c r="CL55" s="5"/>
      <c r="CM55" s="5"/>
      <c r="CN55" s="5"/>
      <c r="CO55" s="5"/>
      <c r="CP55" s="5"/>
      <c r="CQ55" s="5"/>
      <c r="CR55" s="5"/>
      <c r="CS55" s="5"/>
      <c r="CT55" s="5"/>
      <c r="CU55" s="5"/>
      <c r="CV55" s="5"/>
      <c r="CW55" s="5"/>
      <c r="CX55" s="5"/>
      <c r="CY55" s="5"/>
      <c r="CZ55" s="5"/>
      <c r="DA55" s="5"/>
      <c r="DB55" s="5"/>
      <c r="DC55" s="5"/>
      <c r="DD55" s="5"/>
      <c r="DE55" s="5"/>
      <c r="DF55" s="5"/>
      <c r="DG55" s="5"/>
      <c r="DH55" s="5"/>
      <c r="DI55" s="5"/>
      <c r="DJ55" s="5"/>
      <c r="DK55" s="5"/>
      <c r="DL55" s="5"/>
      <c r="DM55" s="5"/>
      <c r="DN55" s="5"/>
      <c r="DO55" s="5"/>
      <c r="DP55" s="5"/>
      <c r="DQ55" s="5"/>
    </row>
    <row r="56" spans="1:121">
      <c r="A56" s="16"/>
      <c r="B56" s="18"/>
      <c r="C56" s="18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9"/>
    </row>
    <row r="57" spans="1:121">
      <c r="A57" s="40"/>
      <c r="B57" s="41"/>
      <c r="C57" s="41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119" t="s">
        <v>212</v>
      </c>
      <c r="O57" s="119"/>
      <c r="P57" s="119"/>
      <c r="Q57" s="43">
        <v>7808</v>
      </c>
    </row>
    <row r="58" spans="1:121">
      <c r="A58" s="120"/>
      <c r="B58" s="97"/>
      <c r="C58" s="97"/>
      <c r="D58" s="97"/>
      <c r="E58" s="97"/>
      <c r="F58" s="97"/>
      <c r="G58" s="97"/>
      <c r="H58" s="97"/>
      <c r="I58" s="97"/>
      <c r="J58" s="97"/>
      <c r="K58" s="97"/>
      <c r="L58" s="97"/>
      <c r="M58" s="97"/>
      <c r="N58" s="97"/>
      <c r="O58" s="97"/>
      <c r="P58" s="97"/>
      <c r="Q58" s="98"/>
    </row>
    <row r="59" spans="1:121" ht="15.75" customHeight="1" thickBot="1">
      <c r="A59" s="121" t="s">
        <v>90</v>
      </c>
      <c r="B59" s="100"/>
      <c r="C59" s="100"/>
      <c r="D59" s="100"/>
      <c r="E59" s="100"/>
      <c r="F59" s="100"/>
      <c r="G59" s="100"/>
      <c r="H59" s="100"/>
      <c r="I59" s="100"/>
      <c r="J59" s="100"/>
      <c r="K59" s="100"/>
      <c r="L59" s="100"/>
      <c r="M59" s="100"/>
      <c r="N59" s="100"/>
      <c r="O59" s="100"/>
      <c r="P59" s="100"/>
      <c r="Q59" s="101"/>
    </row>
  </sheetData>
  <mergeCells count="10">
    <mergeCell ref="N57:P57"/>
    <mergeCell ref="A58:Q58"/>
    <mergeCell ref="A59:Q59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1" fitToHeight="0" orientation="landscape" verticalDpi="0" r:id="rId1"/>
  <headerFooter>
    <oddFooter>&amp;L&amp;14Office of Economic and Demographic Research&amp;R&amp;14Page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E63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5.77734375" style="3" bestFit="1" customWidth="1"/>
    <col min="4" max="10" width="14.77734375" style="4" customWidth="1"/>
    <col min="11" max="15" width="13.77734375" style="4" customWidth="1"/>
    <col min="16" max="16" width="16.77734375" style="4" customWidth="1"/>
    <col min="17" max="17" width="13.77734375" style="3" customWidth="1"/>
    <col min="18" max="18" width="9.77734375" style="3" customWidth="1"/>
    <col min="19" max="19" width="9.77734375" style="3"/>
  </cols>
  <sheetData>
    <row r="1" spans="1:135" ht="27.75">
      <c r="A1" s="122" t="s">
        <v>75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  <c r="Q1" s="124"/>
      <c r="R1" s="7"/>
      <c r="S1"/>
    </row>
    <row r="2" spans="1:135" ht="24" thickBot="1">
      <c r="A2" s="125" t="s">
        <v>187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7"/>
      <c r="R2" s="7"/>
      <c r="S2"/>
    </row>
    <row r="3" spans="1:135" ht="18" customHeight="1">
      <c r="A3" s="128" t="s">
        <v>68</v>
      </c>
      <c r="B3" s="109"/>
      <c r="C3" s="110"/>
      <c r="D3" s="129" t="s">
        <v>40</v>
      </c>
      <c r="E3" s="130"/>
      <c r="F3" s="130"/>
      <c r="G3" s="130"/>
      <c r="H3" s="131"/>
      <c r="I3" s="129" t="s">
        <v>41</v>
      </c>
      <c r="J3" s="131"/>
      <c r="K3" s="129" t="s">
        <v>43</v>
      </c>
      <c r="L3" s="130"/>
      <c r="M3" s="130"/>
      <c r="N3" s="131"/>
      <c r="O3" s="36"/>
      <c r="P3" s="37"/>
      <c r="Q3" s="132" t="s">
        <v>190</v>
      </c>
      <c r="R3" s="11"/>
      <c r="S3"/>
    </row>
    <row r="4" spans="1:135" ht="32.25" customHeight="1" thickBot="1">
      <c r="A4" s="111"/>
      <c r="B4" s="112"/>
      <c r="C4" s="113"/>
      <c r="D4" s="34" t="s">
        <v>4</v>
      </c>
      <c r="E4" s="34" t="s">
        <v>69</v>
      </c>
      <c r="F4" s="34" t="s">
        <v>70</v>
      </c>
      <c r="G4" s="34" t="s">
        <v>71</v>
      </c>
      <c r="H4" s="34" t="s">
        <v>5</v>
      </c>
      <c r="I4" s="34" t="s">
        <v>6</v>
      </c>
      <c r="J4" s="35" t="s">
        <v>72</v>
      </c>
      <c r="K4" s="35" t="s">
        <v>191</v>
      </c>
      <c r="L4" s="35" t="s">
        <v>7</v>
      </c>
      <c r="M4" s="35" t="s">
        <v>8</v>
      </c>
      <c r="N4" s="35" t="s">
        <v>218</v>
      </c>
      <c r="O4" s="35" t="s">
        <v>9</v>
      </c>
      <c r="P4" s="35" t="s">
        <v>192</v>
      </c>
      <c r="Q4" s="118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75">
      <c r="A5" s="24" t="s">
        <v>193</v>
      </c>
      <c r="B5" s="26"/>
      <c r="C5" s="26"/>
      <c r="D5" s="27">
        <f t="shared" ref="D5:O5" si="0">SUM(D6:D10)</f>
        <v>2668165</v>
      </c>
      <c r="E5" s="27">
        <f t="shared" si="0"/>
        <v>218624</v>
      </c>
      <c r="F5" s="27">
        <f t="shared" si="0"/>
        <v>512933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ref="L5" si="1">SUM(L6:L10)</f>
        <v>0</v>
      </c>
      <c r="M5" s="27">
        <f t="shared" si="0"/>
        <v>0</v>
      </c>
      <c r="N5" s="27">
        <f t="shared" si="0"/>
        <v>0</v>
      </c>
      <c r="O5" s="27">
        <f t="shared" si="0"/>
        <v>0</v>
      </c>
      <c r="P5" s="28">
        <f t="shared" ref="P5:P15" si="2">SUM(D5:O5)</f>
        <v>3399722</v>
      </c>
      <c r="Q5" s="33">
        <f t="shared" ref="Q5:Q36" si="3">(P5/Q$61)</f>
        <v>428.33841501826885</v>
      </c>
      <c r="R5" s="6"/>
    </row>
    <row r="6" spans="1:135">
      <c r="A6" s="12"/>
      <c r="B6" s="25">
        <v>311</v>
      </c>
      <c r="C6" s="20" t="s">
        <v>2</v>
      </c>
      <c r="D6" s="46">
        <v>2640834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v>0</v>
      </c>
      <c r="O6" s="46">
        <v>0</v>
      </c>
      <c r="P6" s="46">
        <f t="shared" si="2"/>
        <v>2640834</v>
      </c>
      <c r="Q6" s="47">
        <f t="shared" si="3"/>
        <v>332.72445508378479</v>
      </c>
      <c r="R6" s="9"/>
    </row>
    <row r="7" spans="1:135">
      <c r="A7" s="12"/>
      <c r="B7" s="25">
        <v>312.3</v>
      </c>
      <c r="C7" s="20" t="s">
        <v>11</v>
      </c>
      <c r="D7" s="46">
        <v>0</v>
      </c>
      <c r="E7" s="46">
        <v>13434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v>0</v>
      </c>
      <c r="O7" s="46">
        <v>0</v>
      </c>
      <c r="P7" s="46">
        <f t="shared" si="2"/>
        <v>13434</v>
      </c>
      <c r="Q7" s="47">
        <f t="shared" si="3"/>
        <v>1.692579060098274</v>
      </c>
      <c r="R7" s="9"/>
    </row>
    <row r="8" spans="1:135">
      <c r="A8" s="12"/>
      <c r="B8" s="25">
        <v>312.41000000000003</v>
      </c>
      <c r="C8" s="20" t="s">
        <v>194</v>
      </c>
      <c r="D8" s="46">
        <v>0</v>
      </c>
      <c r="E8" s="46">
        <v>205190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v>0</v>
      </c>
      <c r="O8" s="46">
        <v>0</v>
      </c>
      <c r="P8" s="46">
        <f t="shared" si="2"/>
        <v>205190</v>
      </c>
      <c r="Q8" s="47">
        <f t="shared" si="3"/>
        <v>25.852337155096382</v>
      </c>
      <c r="R8" s="9"/>
    </row>
    <row r="9" spans="1:135">
      <c r="A9" s="12"/>
      <c r="B9" s="25">
        <v>312.63</v>
      </c>
      <c r="C9" s="20" t="s">
        <v>195</v>
      </c>
      <c r="D9" s="46">
        <v>0</v>
      </c>
      <c r="E9" s="46">
        <v>0</v>
      </c>
      <c r="F9" s="46">
        <v>512933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v>0</v>
      </c>
      <c r="O9" s="46">
        <v>0</v>
      </c>
      <c r="P9" s="46">
        <f t="shared" si="2"/>
        <v>512933</v>
      </c>
      <c r="Q9" s="47">
        <f t="shared" si="3"/>
        <v>64.625551215824615</v>
      </c>
      <c r="R9" s="9"/>
    </row>
    <row r="10" spans="1:135">
      <c r="A10" s="12"/>
      <c r="B10" s="25">
        <v>315.2</v>
      </c>
      <c r="C10" s="20" t="s">
        <v>196</v>
      </c>
      <c r="D10" s="46">
        <v>27331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v>0</v>
      </c>
      <c r="O10" s="46">
        <v>0</v>
      </c>
      <c r="P10" s="46">
        <f t="shared" si="2"/>
        <v>27331</v>
      </c>
      <c r="Q10" s="47">
        <f t="shared" si="3"/>
        <v>3.443492503464785</v>
      </c>
      <c r="R10" s="9"/>
    </row>
    <row r="11" spans="1:135" ht="15.75">
      <c r="A11" s="29" t="s">
        <v>14</v>
      </c>
      <c r="B11" s="30"/>
      <c r="C11" s="31"/>
      <c r="D11" s="32">
        <f t="shared" ref="D11:O11" si="4">SUM(D12:D14)</f>
        <v>84610</v>
      </c>
      <c r="E11" s="32">
        <f t="shared" si="4"/>
        <v>463936</v>
      </c>
      <c r="F11" s="32">
        <f t="shared" si="4"/>
        <v>0</v>
      </c>
      <c r="G11" s="32">
        <f t="shared" si="4"/>
        <v>0</v>
      </c>
      <c r="H11" s="32">
        <f t="shared" si="4"/>
        <v>0</v>
      </c>
      <c r="I11" s="32">
        <f t="shared" si="4"/>
        <v>0</v>
      </c>
      <c r="J11" s="32">
        <f t="shared" si="4"/>
        <v>0</v>
      </c>
      <c r="K11" s="32">
        <f t="shared" si="4"/>
        <v>0</v>
      </c>
      <c r="L11" s="32">
        <f t="shared" ref="L11" si="5">SUM(L12:L14)</f>
        <v>0</v>
      </c>
      <c r="M11" s="32">
        <f t="shared" si="4"/>
        <v>0</v>
      </c>
      <c r="N11" s="32">
        <f t="shared" si="4"/>
        <v>0</v>
      </c>
      <c r="O11" s="32">
        <f t="shared" si="4"/>
        <v>0</v>
      </c>
      <c r="P11" s="44">
        <f t="shared" si="2"/>
        <v>548546</v>
      </c>
      <c r="Q11" s="45">
        <f t="shared" si="3"/>
        <v>69.11251102431649</v>
      </c>
      <c r="R11" s="10"/>
    </row>
    <row r="12" spans="1:135">
      <c r="A12" s="12"/>
      <c r="B12" s="25">
        <v>322</v>
      </c>
      <c r="C12" s="20" t="s">
        <v>197</v>
      </c>
      <c r="D12" s="46">
        <v>79295</v>
      </c>
      <c r="E12" s="46">
        <v>0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v>0</v>
      </c>
      <c r="O12" s="46">
        <v>0</v>
      </c>
      <c r="P12" s="46">
        <f t="shared" si="2"/>
        <v>79295</v>
      </c>
      <c r="Q12" s="47">
        <f t="shared" si="3"/>
        <v>9.9905505858636765</v>
      </c>
      <c r="R12" s="9"/>
    </row>
    <row r="13" spans="1:135">
      <c r="A13" s="12"/>
      <c r="B13" s="25">
        <v>322.89999999999998</v>
      </c>
      <c r="C13" s="20" t="s">
        <v>198</v>
      </c>
      <c r="D13" s="46">
        <v>5315</v>
      </c>
      <c r="E13" s="46">
        <v>0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v>0</v>
      </c>
      <c r="O13" s="46">
        <v>0</v>
      </c>
      <c r="P13" s="46">
        <f t="shared" si="2"/>
        <v>5315</v>
      </c>
      <c r="Q13" s="47">
        <f t="shared" si="3"/>
        <v>0.66964848179412872</v>
      </c>
      <c r="R13" s="9"/>
    </row>
    <row r="14" spans="1:135">
      <c r="A14" s="12"/>
      <c r="B14" s="25">
        <v>325.2</v>
      </c>
      <c r="C14" s="20" t="s">
        <v>16</v>
      </c>
      <c r="D14" s="46">
        <v>0</v>
      </c>
      <c r="E14" s="46">
        <v>463936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v>0</v>
      </c>
      <c r="O14" s="46">
        <v>0</v>
      </c>
      <c r="P14" s="46">
        <f t="shared" si="2"/>
        <v>463936</v>
      </c>
      <c r="Q14" s="47">
        <f t="shared" si="3"/>
        <v>58.45231195665869</v>
      </c>
      <c r="R14" s="9"/>
    </row>
    <row r="15" spans="1:135" ht="15.75">
      <c r="A15" s="29" t="s">
        <v>199</v>
      </c>
      <c r="B15" s="30"/>
      <c r="C15" s="31"/>
      <c r="D15" s="32">
        <f t="shared" ref="D15:O15" si="6">SUM(D16:D37)</f>
        <v>3563885</v>
      </c>
      <c r="E15" s="32">
        <f t="shared" si="6"/>
        <v>5228232</v>
      </c>
      <c r="F15" s="32">
        <f t="shared" si="6"/>
        <v>0</v>
      </c>
      <c r="G15" s="32">
        <f t="shared" si="6"/>
        <v>703918</v>
      </c>
      <c r="H15" s="32">
        <f t="shared" si="6"/>
        <v>0</v>
      </c>
      <c r="I15" s="32">
        <f t="shared" si="6"/>
        <v>0</v>
      </c>
      <c r="J15" s="32">
        <f t="shared" si="6"/>
        <v>0</v>
      </c>
      <c r="K15" s="32">
        <f t="shared" si="6"/>
        <v>0</v>
      </c>
      <c r="L15" s="32">
        <f t="shared" ref="L15" si="7">SUM(L16:L37)</f>
        <v>0</v>
      </c>
      <c r="M15" s="32">
        <f t="shared" si="6"/>
        <v>0</v>
      </c>
      <c r="N15" s="32">
        <f t="shared" si="6"/>
        <v>0</v>
      </c>
      <c r="O15" s="32">
        <f t="shared" si="6"/>
        <v>0</v>
      </c>
      <c r="P15" s="44">
        <f t="shared" si="2"/>
        <v>9496035</v>
      </c>
      <c r="Q15" s="45">
        <f t="shared" si="3"/>
        <v>1196.4262315736423</v>
      </c>
      <c r="R15" s="10"/>
    </row>
    <row r="16" spans="1:135">
      <c r="A16" s="12"/>
      <c r="B16" s="25">
        <v>331.5</v>
      </c>
      <c r="C16" s="20" t="s">
        <v>19</v>
      </c>
      <c r="D16" s="46">
        <v>877509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v>0</v>
      </c>
      <c r="O16" s="46">
        <v>0</v>
      </c>
      <c r="P16" s="46">
        <f t="shared" ref="P16:P30" si="8">SUM(D16:O16)</f>
        <v>877509</v>
      </c>
      <c r="Q16" s="47">
        <f t="shared" si="3"/>
        <v>110.55927932468187</v>
      </c>
      <c r="R16" s="9"/>
    </row>
    <row r="17" spans="1:18">
      <c r="A17" s="12"/>
      <c r="B17" s="25">
        <v>331.51</v>
      </c>
      <c r="C17" s="20" t="s">
        <v>200</v>
      </c>
      <c r="D17" s="46">
        <v>0</v>
      </c>
      <c r="E17" s="46">
        <v>817938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v>0</v>
      </c>
      <c r="O17" s="46">
        <v>0</v>
      </c>
      <c r="P17" s="46">
        <f t="shared" si="8"/>
        <v>817938</v>
      </c>
      <c r="Q17" s="47">
        <f t="shared" si="3"/>
        <v>103.0537986644828</v>
      </c>
      <c r="R17" s="9"/>
    </row>
    <row r="18" spans="1:18">
      <c r="A18" s="12"/>
      <c r="B18" s="25">
        <v>334.2</v>
      </c>
      <c r="C18" s="20" t="s">
        <v>21</v>
      </c>
      <c r="D18" s="46">
        <v>190000</v>
      </c>
      <c r="E18" s="46">
        <v>155597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v>0</v>
      </c>
      <c r="O18" s="46">
        <v>0</v>
      </c>
      <c r="P18" s="46">
        <f t="shared" si="8"/>
        <v>345597</v>
      </c>
      <c r="Q18" s="47">
        <f t="shared" si="3"/>
        <v>43.542522363613458</v>
      </c>
      <c r="R18" s="9"/>
    </row>
    <row r="19" spans="1:18">
      <c r="A19" s="12"/>
      <c r="B19" s="25">
        <v>334.34</v>
      </c>
      <c r="C19" s="20" t="s">
        <v>23</v>
      </c>
      <c r="D19" s="46">
        <v>0</v>
      </c>
      <c r="E19" s="46">
        <v>94432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v>0</v>
      </c>
      <c r="O19" s="46">
        <v>0</v>
      </c>
      <c r="P19" s="46">
        <f t="shared" si="8"/>
        <v>94432</v>
      </c>
      <c r="Q19" s="47">
        <f t="shared" si="3"/>
        <v>11.897694342950738</v>
      </c>
      <c r="R19" s="9"/>
    </row>
    <row r="20" spans="1:18">
      <c r="A20" s="12"/>
      <c r="B20" s="25">
        <v>334.49</v>
      </c>
      <c r="C20" s="20" t="s">
        <v>24</v>
      </c>
      <c r="D20" s="46">
        <v>0</v>
      </c>
      <c r="E20" s="46">
        <v>2627746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v>0</v>
      </c>
      <c r="O20" s="46">
        <v>0</v>
      </c>
      <c r="P20" s="46">
        <f t="shared" si="8"/>
        <v>2627746</v>
      </c>
      <c r="Q20" s="47">
        <f t="shared" si="3"/>
        <v>331.07546932090213</v>
      </c>
      <c r="R20" s="9"/>
    </row>
    <row r="21" spans="1:18">
      <c r="A21" s="12"/>
      <c r="B21" s="25">
        <v>334.5</v>
      </c>
      <c r="C21" s="20" t="s">
        <v>79</v>
      </c>
      <c r="D21" s="46">
        <v>0</v>
      </c>
      <c r="E21" s="46">
        <v>350000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v>0</v>
      </c>
      <c r="O21" s="46">
        <v>0</v>
      </c>
      <c r="P21" s="46">
        <f t="shared" si="8"/>
        <v>350000</v>
      </c>
      <c r="Q21" s="47">
        <f t="shared" si="3"/>
        <v>44.097265969509891</v>
      </c>
      <c r="R21" s="9"/>
    </row>
    <row r="22" spans="1:18">
      <c r="A22" s="12"/>
      <c r="B22" s="25">
        <v>334.7</v>
      </c>
      <c r="C22" s="20" t="s">
        <v>25</v>
      </c>
      <c r="D22" s="46">
        <v>959231</v>
      </c>
      <c r="E22" s="46">
        <v>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v>0</v>
      </c>
      <c r="O22" s="46">
        <v>0</v>
      </c>
      <c r="P22" s="46">
        <f t="shared" si="8"/>
        <v>959231</v>
      </c>
      <c r="Q22" s="47">
        <f t="shared" si="3"/>
        <v>120.85561295199697</v>
      </c>
      <c r="R22" s="9"/>
    </row>
    <row r="23" spans="1:18">
      <c r="A23" s="12"/>
      <c r="B23" s="25">
        <v>334.82</v>
      </c>
      <c r="C23" s="20" t="s">
        <v>201</v>
      </c>
      <c r="D23" s="46">
        <v>0</v>
      </c>
      <c r="E23" s="46">
        <v>187212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v>0</v>
      </c>
      <c r="O23" s="46">
        <v>0</v>
      </c>
      <c r="P23" s="46">
        <f t="shared" si="8"/>
        <v>187212</v>
      </c>
      <c r="Q23" s="47">
        <f t="shared" si="3"/>
        <v>23.587249590525388</v>
      </c>
      <c r="R23" s="9"/>
    </row>
    <row r="24" spans="1:18">
      <c r="A24" s="12"/>
      <c r="B24" s="25">
        <v>335.12099999999998</v>
      </c>
      <c r="C24" s="20" t="s">
        <v>202</v>
      </c>
      <c r="D24" s="46">
        <v>185411</v>
      </c>
      <c r="E24" s="46">
        <v>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v>0</v>
      </c>
      <c r="O24" s="46">
        <v>0</v>
      </c>
      <c r="P24" s="46">
        <f t="shared" si="8"/>
        <v>185411</v>
      </c>
      <c r="Q24" s="47">
        <f t="shared" si="3"/>
        <v>23.360337659065138</v>
      </c>
      <c r="R24" s="9"/>
    </row>
    <row r="25" spans="1:18">
      <c r="A25" s="12"/>
      <c r="B25" s="25">
        <v>335.13</v>
      </c>
      <c r="C25" s="20" t="s">
        <v>118</v>
      </c>
      <c r="D25" s="46">
        <v>17189</v>
      </c>
      <c r="E25" s="46">
        <v>0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v>0</v>
      </c>
      <c r="O25" s="46">
        <v>0</v>
      </c>
      <c r="P25" s="46">
        <f t="shared" si="8"/>
        <v>17189</v>
      </c>
      <c r="Q25" s="47">
        <f t="shared" si="3"/>
        <v>2.1656797278568729</v>
      </c>
      <c r="R25" s="9"/>
    </row>
    <row r="26" spans="1:18">
      <c r="A26" s="12"/>
      <c r="B26" s="25">
        <v>335.14</v>
      </c>
      <c r="C26" s="20" t="s">
        <v>119</v>
      </c>
      <c r="D26" s="46">
        <v>2374</v>
      </c>
      <c r="E26" s="46">
        <v>0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v>0</v>
      </c>
      <c r="O26" s="46">
        <v>0</v>
      </c>
      <c r="P26" s="46">
        <f t="shared" si="8"/>
        <v>2374</v>
      </c>
      <c r="Q26" s="47">
        <f t="shared" si="3"/>
        <v>0.29910545546176137</v>
      </c>
      <c r="R26" s="9"/>
    </row>
    <row r="27" spans="1:18">
      <c r="A27" s="12"/>
      <c r="B27" s="25">
        <v>335.15</v>
      </c>
      <c r="C27" s="20" t="s">
        <v>120</v>
      </c>
      <c r="D27" s="46">
        <v>97</v>
      </c>
      <c r="E27" s="46">
        <v>0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v>0</v>
      </c>
      <c r="O27" s="46">
        <v>0</v>
      </c>
      <c r="P27" s="46">
        <f t="shared" si="8"/>
        <v>97</v>
      </c>
      <c r="Q27" s="47">
        <f t="shared" si="3"/>
        <v>1.2221242282978455E-2</v>
      </c>
      <c r="R27" s="9"/>
    </row>
    <row r="28" spans="1:18">
      <c r="A28" s="12"/>
      <c r="B28" s="25">
        <v>335.18</v>
      </c>
      <c r="C28" s="20" t="s">
        <v>203</v>
      </c>
      <c r="D28" s="46">
        <v>693289</v>
      </c>
      <c r="E28" s="46">
        <v>0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v>0</v>
      </c>
      <c r="O28" s="46">
        <v>0</v>
      </c>
      <c r="P28" s="46">
        <f t="shared" si="8"/>
        <v>693289</v>
      </c>
      <c r="Q28" s="47">
        <f t="shared" si="3"/>
        <v>87.348998362101554</v>
      </c>
      <c r="R28" s="9"/>
    </row>
    <row r="29" spans="1:18">
      <c r="A29" s="12"/>
      <c r="B29" s="25">
        <v>335.19</v>
      </c>
      <c r="C29" s="20" t="s">
        <v>123</v>
      </c>
      <c r="D29" s="46">
        <v>439544</v>
      </c>
      <c r="E29" s="46">
        <v>15000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v>0</v>
      </c>
      <c r="O29" s="46">
        <v>0</v>
      </c>
      <c r="P29" s="46">
        <f t="shared" si="8"/>
        <v>454544</v>
      </c>
      <c r="Q29" s="47">
        <f t="shared" si="3"/>
        <v>57.268993322414012</v>
      </c>
      <c r="R29" s="9"/>
    </row>
    <row r="30" spans="1:18">
      <c r="A30" s="12"/>
      <c r="B30" s="25">
        <v>335.22</v>
      </c>
      <c r="C30" s="20" t="s">
        <v>33</v>
      </c>
      <c r="D30" s="46">
        <v>0</v>
      </c>
      <c r="E30" s="46">
        <v>110545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v>0</v>
      </c>
      <c r="O30" s="46">
        <v>0</v>
      </c>
      <c r="P30" s="46">
        <f t="shared" si="8"/>
        <v>110545</v>
      </c>
      <c r="Q30" s="47">
        <f t="shared" si="3"/>
        <v>13.927806475998489</v>
      </c>
      <c r="R30" s="9"/>
    </row>
    <row r="31" spans="1:18">
      <c r="A31" s="12"/>
      <c r="B31" s="25">
        <v>335.38</v>
      </c>
      <c r="C31" s="20" t="s">
        <v>188</v>
      </c>
      <c r="D31" s="46">
        <v>74065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v>0</v>
      </c>
      <c r="O31" s="46">
        <v>0</v>
      </c>
      <c r="P31" s="46">
        <f t="shared" ref="P31:P37" si="9">SUM(D31:O31)</f>
        <v>74065</v>
      </c>
      <c r="Q31" s="47">
        <f t="shared" si="3"/>
        <v>9.3316114400907146</v>
      </c>
      <c r="R31" s="9"/>
    </row>
    <row r="32" spans="1:18">
      <c r="A32" s="12"/>
      <c r="B32" s="25">
        <v>335.43</v>
      </c>
      <c r="C32" s="20" t="s">
        <v>204</v>
      </c>
      <c r="D32" s="46">
        <v>0</v>
      </c>
      <c r="E32" s="46">
        <v>572544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v>0</v>
      </c>
      <c r="O32" s="46">
        <v>0</v>
      </c>
      <c r="P32" s="46">
        <f t="shared" si="9"/>
        <v>572544</v>
      </c>
      <c r="Q32" s="47">
        <f t="shared" si="3"/>
        <v>72.136071563563064</v>
      </c>
      <c r="R32" s="9"/>
    </row>
    <row r="33" spans="1:18">
      <c r="A33" s="12"/>
      <c r="B33" s="25">
        <v>335.44</v>
      </c>
      <c r="C33" s="20" t="s">
        <v>205</v>
      </c>
      <c r="D33" s="46">
        <v>0</v>
      </c>
      <c r="E33" s="46">
        <v>245790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v>0</v>
      </c>
      <c r="O33" s="46">
        <v>0</v>
      </c>
      <c r="P33" s="46">
        <f t="shared" si="9"/>
        <v>245790</v>
      </c>
      <c r="Q33" s="47">
        <f t="shared" si="3"/>
        <v>30.967620007559532</v>
      </c>
      <c r="R33" s="9"/>
    </row>
    <row r="34" spans="1:18">
      <c r="A34" s="12"/>
      <c r="B34" s="25">
        <v>335.45</v>
      </c>
      <c r="C34" s="20" t="s">
        <v>206</v>
      </c>
      <c r="D34" s="46">
        <v>0</v>
      </c>
      <c r="E34" s="46">
        <v>17454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v>0</v>
      </c>
      <c r="O34" s="46">
        <v>0</v>
      </c>
      <c r="P34" s="46">
        <f t="shared" si="9"/>
        <v>17454</v>
      </c>
      <c r="Q34" s="47">
        <f t="shared" si="3"/>
        <v>2.199067657805216</v>
      </c>
      <c r="R34" s="9"/>
    </row>
    <row r="35" spans="1:18">
      <c r="A35" s="12"/>
      <c r="B35" s="25">
        <v>335.9</v>
      </c>
      <c r="C35" s="20" t="s">
        <v>36</v>
      </c>
      <c r="D35" s="46">
        <v>0</v>
      </c>
      <c r="E35" s="46">
        <v>33974</v>
      </c>
      <c r="F35" s="46">
        <v>0</v>
      </c>
      <c r="G35" s="46">
        <v>703918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v>0</v>
      </c>
      <c r="O35" s="46">
        <v>0</v>
      </c>
      <c r="P35" s="46">
        <f t="shared" si="9"/>
        <v>737892</v>
      </c>
      <c r="Q35" s="47">
        <f t="shared" si="3"/>
        <v>92.968627945067411</v>
      </c>
      <c r="R35" s="9"/>
    </row>
    <row r="36" spans="1:18">
      <c r="A36" s="12"/>
      <c r="B36" s="25">
        <v>336</v>
      </c>
      <c r="C36" s="20" t="s">
        <v>84</v>
      </c>
      <c r="D36" s="46">
        <v>77701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v>0</v>
      </c>
      <c r="O36" s="46">
        <v>0</v>
      </c>
      <c r="P36" s="46">
        <f t="shared" si="9"/>
        <v>77701</v>
      </c>
      <c r="Q36" s="47">
        <f t="shared" si="3"/>
        <v>9.7897190374196796</v>
      </c>
      <c r="R36" s="9"/>
    </row>
    <row r="37" spans="1:18">
      <c r="A37" s="12"/>
      <c r="B37" s="25">
        <v>337.2</v>
      </c>
      <c r="C37" s="20" t="s">
        <v>37</v>
      </c>
      <c r="D37" s="46">
        <v>47475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v>0</v>
      </c>
      <c r="O37" s="46">
        <v>0</v>
      </c>
      <c r="P37" s="46">
        <f t="shared" si="9"/>
        <v>47475</v>
      </c>
      <c r="Q37" s="47">
        <f t="shared" ref="Q37:Q59" si="10">(P37/Q$61)</f>
        <v>5.9814791482928058</v>
      </c>
      <c r="R37" s="9"/>
    </row>
    <row r="38" spans="1:18" ht="15.75">
      <c r="A38" s="29" t="s">
        <v>44</v>
      </c>
      <c r="B38" s="30"/>
      <c r="C38" s="31"/>
      <c r="D38" s="32">
        <f t="shared" ref="D38:O38" si="11">SUM(D39:D48)</f>
        <v>128174</v>
      </c>
      <c r="E38" s="32">
        <f t="shared" si="11"/>
        <v>415230</v>
      </c>
      <c r="F38" s="32">
        <f t="shared" si="11"/>
        <v>0</v>
      </c>
      <c r="G38" s="32">
        <f t="shared" si="11"/>
        <v>0</v>
      </c>
      <c r="H38" s="32">
        <f t="shared" si="11"/>
        <v>0</v>
      </c>
      <c r="I38" s="32">
        <f t="shared" si="11"/>
        <v>0</v>
      </c>
      <c r="J38" s="32">
        <f t="shared" si="11"/>
        <v>0</v>
      </c>
      <c r="K38" s="32">
        <f t="shared" si="11"/>
        <v>0</v>
      </c>
      <c r="L38" s="32">
        <f t="shared" ref="L38" si="12">SUM(L39:L48)</f>
        <v>0</v>
      </c>
      <c r="M38" s="32">
        <f t="shared" si="11"/>
        <v>0</v>
      </c>
      <c r="N38" s="32">
        <f t="shared" si="11"/>
        <v>0</v>
      </c>
      <c r="O38" s="32">
        <f t="shared" si="11"/>
        <v>0</v>
      </c>
      <c r="P38" s="32">
        <f>SUM(D38:O38)</f>
        <v>543404</v>
      </c>
      <c r="Q38" s="45">
        <f t="shared" si="10"/>
        <v>68.464659191130153</v>
      </c>
      <c r="R38" s="10"/>
    </row>
    <row r="39" spans="1:18">
      <c r="A39" s="12"/>
      <c r="B39" s="25">
        <v>341.1</v>
      </c>
      <c r="C39" s="20" t="s">
        <v>135</v>
      </c>
      <c r="D39" s="46">
        <v>0</v>
      </c>
      <c r="E39" s="46">
        <v>33301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v>0</v>
      </c>
      <c r="O39" s="46">
        <v>0</v>
      </c>
      <c r="P39" s="46">
        <f>SUM(D39:O39)</f>
        <v>33301</v>
      </c>
      <c r="Q39" s="47">
        <f t="shared" si="10"/>
        <v>4.1956658687161399</v>
      </c>
      <c r="R39" s="9"/>
    </row>
    <row r="40" spans="1:18">
      <c r="A40" s="12"/>
      <c r="B40" s="25">
        <v>341.15</v>
      </c>
      <c r="C40" s="20" t="s">
        <v>174</v>
      </c>
      <c r="D40" s="46">
        <v>10728</v>
      </c>
      <c r="E40" s="46">
        <v>3546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v>0</v>
      </c>
      <c r="O40" s="46">
        <v>0</v>
      </c>
      <c r="P40" s="46">
        <f t="shared" ref="P40:P47" si="13">SUM(D40:O40)</f>
        <v>14274</v>
      </c>
      <c r="Q40" s="47">
        <f t="shared" si="10"/>
        <v>1.7984124984250975</v>
      </c>
      <c r="R40" s="9"/>
    </row>
    <row r="41" spans="1:18">
      <c r="A41" s="12"/>
      <c r="B41" s="25">
        <v>341.51</v>
      </c>
      <c r="C41" s="20" t="s">
        <v>124</v>
      </c>
      <c r="D41" s="46">
        <v>94563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v>0</v>
      </c>
      <c r="O41" s="46">
        <v>0</v>
      </c>
      <c r="P41" s="46">
        <f t="shared" si="13"/>
        <v>94563</v>
      </c>
      <c r="Q41" s="47">
        <f t="shared" si="10"/>
        <v>11.914199319642183</v>
      </c>
      <c r="R41" s="9"/>
    </row>
    <row r="42" spans="1:18">
      <c r="A42" s="12"/>
      <c r="B42" s="25">
        <v>341.55</v>
      </c>
      <c r="C42" s="20" t="s">
        <v>127</v>
      </c>
      <c r="D42" s="46">
        <v>31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v>0</v>
      </c>
      <c r="O42" s="46">
        <v>0</v>
      </c>
      <c r="P42" s="46">
        <f t="shared" si="13"/>
        <v>31</v>
      </c>
      <c r="Q42" s="47">
        <f t="shared" si="10"/>
        <v>3.9057578430137332E-3</v>
      </c>
      <c r="R42" s="9"/>
    </row>
    <row r="43" spans="1:18">
      <c r="A43" s="12"/>
      <c r="B43" s="25">
        <v>342.1</v>
      </c>
      <c r="C43" s="20" t="s">
        <v>129</v>
      </c>
      <c r="D43" s="46">
        <v>0</v>
      </c>
      <c r="E43" s="46">
        <v>25941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v>0</v>
      </c>
      <c r="O43" s="46">
        <v>0</v>
      </c>
      <c r="P43" s="46">
        <f t="shared" si="13"/>
        <v>25941</v>
      </c>
      <c r="Q43" s="47">
        <f t="shared" si="10"/>
        <v>3.2683633614715886</v>
      </c>
      <c r="R43" s="9"/>
    </row>
    <row r="44" spans="1:18">
      <c r="A44" s="12"/>
      <c r="B44" s="25">
        <v>342.6</v>
      </c>
      <c r="C44" s="20" t="s">
        <v>87</v>
      </c>
      <c r="D44" s="46">
        <v>0</v>
      </c>
      <c r="E44" s="46">
        <v>208696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v>0</v>
      </c>
      <c r="O44" s="46">
        <v>0</v>
      </c>
      <c r="P44" s="46">
        <f t="shared" si="13"/>
        <v>208696</v>
      </c>
      <c r="Q44" s="47">
        <f t="shared" si="10"/>
        <v>26.29406576792239</v>
      </c>
      <c r="R44" s="9"/>
    </row>
    <row r="45" spans="1:18">
      <c r="A45" s="12"/>
      <c r="B45" s="25">
        <v>343.4</v>
      </c>
      <c r="C45" s="20" t="s">
        <v>57</v>
      </c>
      <c r="D45" s="46">
        <v>0</v>
      </c>
      <c r="E45" s="46">
        <v>142324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v>0</v>
      </c>
      <c r="O45" s="46">
        <v>0</v>
      </c>
      <c r="P45" s="46">
        <f t="shared" si="13"/>
        <v>142324</v>
      </c>
      <c r="Q45" s="47">
        <f t="shared" si="10"/>
        <v>17.931712233841502</v>
      </c>
      <c r="R45" s="9"/>
    </row>
    <row r="46" spans="1:18">
      <c r="A46" s="12"/>
      <c r="B46" s="25">
        <v>347.2</v>
      </c>
      <c r="C46" s="20" t="s">
        <v>58</v>
      </c>
      <c r="D46" s="46">
        <v>15927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v>0</v>
      </c>
      <c r="O46" s="46">
        <v>0</v>
      </c>
      <c r="P46" s="46">
        <f t="shared" si="13"/>
        <v>15927</v>
      </c>
      <c r="Q46" s="47">
        <f t="shared" si="10"/>
        <v>2.0066775859896686</v>
      </c>
      <c r="R46" s="9"/>
    </row>
    <row r="47" spans="1:18">
      <c r="A47" s="12"/>
      <c r="B47" s="25">
        <v>347.5</v>
      </c>
      <c r="C47" s="20" t="s">
        <v>59</v>
      </c>
      <c r="D47" s="46">
        <v>6925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v>0</v>
      </c>
      <c r="O47" s="46">
        <v>0</v>
      </c>
      <c r="P47" s="46">
        <f t="shared" si="13"/>
        <v>6925</v>
      </c>
      <c r="Q47" s="47">
        <f t="shared" si="10"/>
        <v>0.87249590525387422</v>
      </c>
      <c r="R47" s="9"/>
    </row>
    <row r="48" spans="1:18">
      <c r="A48" s="12"/>
      <c r="B48" s="25">
        <v>348.53</v>
      </c>
      <c r="C48" s="20" t="s">
        <v>207</v>
      </c>
      <c r="D48" s="46">
        <v>0</v>
      </c>
      <c r="E48" s="46">
        <v>1422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v>0</v>
      </c>
      <c r="O48" s="46">
        <v>0</v>
      </c>
      <c r="P48" s="46">
        <f t="shared" ref="P48:P59" si="14">SUM(D48:O48)</f>
        <v>1422</v>
      </c>
      <c r="Q48" s="47">
        <f t="shared" si="10"/>
        <v>0.17916089202469446</v>
      </c>
      <c r="R48" s="9"/>
    </row>
    <row r="49" spans="1:121" ht="15.75">
      <c r="A49" s="29" t="s">
        <v>45</v>
      </c>
      <c r="B49" s="30"/>
      <c r="C49" s="31"/>
      <c r="D49" s="32">
        <f t="shared" ref="D49:O49" si="15">SUM(D50:D51)</f>
        <v>12050</v>
      </c>
      <c r="E49" s="32">
        <f t="shared" si="15"/>
        <v>97865</v>
      </c>
      <c r="F49" s="32">
        <f t="shared" si="15"/>
        <v>0</v>
      </c>
      <c r="G49" s="32">
        <f t="shared" si="15"/>
        <v>0</v>
      </c>
      <c r="H49" s="32">
        <f t="shared" si="15"/>
        <v>0</v>
      </c>
      <c r="I49" s="32">
        <f t="shared" si="15"/>
        <v>0</v>
      </c>
      <c r="J49" s="32">
        <f t="shared" si="15"/>
        <v>0</v>
      </c>
      <c r="K49" s="32">
        <f t="shared" si="15"/>
        <v>0</v>
      </c>
      <c r="L49" s="32">
        <f t="shared" ref="L49" si="16">SUM(L50:L51)</f>
        <v>0</v>
      </c>
      <c r="M49" s="32">
        <f t="shared" si="15"/>
        <v>0</v>
      </c>
      <c r="N49" s="32">
        <f t="shared" si="15"/>
        <v>0</v>
      </c>
      <c r="O49" s="32">
        <f t="shared" si="15"/>
        <v>0</v>
      </c>
      <c r="P49" s="32">
        <f t="shared" si="14"/>
        <v>109915</v>
      </c>
      <c r="Q49" s="45">
        <f t="shared" si="10"/>
        <v>13.848431397253369</v>
      </c>
      <c r="R49" s="10"/>
    </row>
    <row r="50" spans="1:121">
      <c r="A50" s="13"/>
      <c r="B50" s="39">
        <v>352</v>
      </c>
      <c r="C50" s="21" t="s">
        <v>62</v>
      </c>
      <c r="D50" s="46">
        <v>2564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v>0</v>
      </c>
      <c r="O50" s="46">
        <v>0</v>
      </c>
      <c r="P50" s="46">
        <f t="shared" si="14"/>
        <v>2564</v>
      </c>
      <c r="Q50" s="47">
        <f t="shared" si="10"/>
        <v>0.32304397127378104</v>
      </c>
      <c r="R50" s="9"/>
    </row>
    <row r="51" spans="1:121">
      <c r="A51" s="13"/>
      <c r="B51" s="39">
        <v>359</v>
      </c>
      <c r="C51" s="21" t="s">
        <v>63</v>
      </c>
      <c r="D51" s="46">
        <v>9486</v>
      </c>
      <c r="E51" s="46">
        <v>97865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v>0</v>
      </c>
      <c r="O51" s="46">
        <v>0</v>
      </c>
      <c r="P51" s="46">
        <f t="shared" si="14"/>
        <v>107351</v>
      </c>
      <c r="Q51" s="47">
        <f t="shared" si="10"/>
        <v>13.52538742597959</v>
      </c>
      <c r="R51" s="9"/>
    </row>
    <row r="52" spans="1:121" ht="15.75">
      <c r="A52" s="29" t="s">
        <v>3</v>
      </c>
      <c r="B52" s="30"/>
      <c r="C52" s="31"/>
      <c r="D52" s="32">
        <f t="shared" ref="D52:O52" si="17">SUM(D53:D56)</f>
        <v>145440</v>
      </c>
      <c r="E52" s="32">
        <f t="shared" si="17"/>
        <v>336256</v>
      </c>
      <c r="F52" s="32">
        <f t="shared" si="17"/>
        <v>1259</v>
      </c>
      <c r="G52" s="32">
        <f t="shared" si="17"/>
        <v>295</v>
      </c>
      <c r="H52" s="32">
        <f t="shared" si="17"/>
        <v>0</v>
      </c>
      <c r="I52" s="32">
        <f t="shared" si="17"/>
        <v>0</v>
      </c>
      <c r="J52" s="32">
        <f t="shared" si="17"/>
        <v>0</v>
      </c>
      <c r="K52" s="32">
        <f t="shared" si="17"/>
        <v>0</v>
      </c>
      <c r="L52" s="32">
        <f t="shared" ref="L52" si="18">SUM(L53:L56)</f>
        <v>0</v>
      </c>
      <c r="M52" s="32">
        <f t="shared" si="17"/>
        <v>0</v>
      </c>
      <c r="N52" s="32">
        <f t="shared" si="17"/>
        <v>0</v>
      </c>
      <c r="O52" s="32">
        <f t="shared" si="17"/>
        <v>0</v>
      </c>
      <c r="P52" s="32">
        <f t="shared" si="14"/>
        <v>483250</v>
      </c>
      <c r="Q52" s="45">
        <f t="shared" si="10"/>
        <v>60.885725085044726</v>
      </c>
      <c r="R52" s="10"/>
    </row>
    <row r="53" spans="1:121">
      <c r="A53" s="12"/>
      <c r="B53" s="25">
        <v>361.1</v>
      </c>
      <c r="C53" s="20" t="s">
        <v>64</v>
      </c>
      <c r="D53" s="46">
        <v>988</v>
      </c>
      <c r="E53" s="46">
        <v>1391</v>
      </c>
      <c r="F53" s="46">
        <v>1259</v>
      </c>
      <c r="G53" s="46">
        <v>295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v>0</v>
      </c>
      <c r="O53" s="46">
        <v>0</v>
      </c>
      <c r="P53" s="46">
        <f t="shared" si="14"/>
        <v>3933</v>
      </c>
      <c r="Q53" s="47">
        <f t="shared" si="10"/>
        <v>0.49552727730880686</v>
      </c>
      <c r="R53" s="9"/>
    </row>
    <row r="54" spans="1:121">
      <c r="A54" s="12"/>
      <c r="B54" s="25">
        <v>362</v>
      </c>
      <c r="C54" s="20" t="s">
        <v>65</v>
      </c>
      <c r="D54" s="46">
        <v>53297</v>
      </c>
      <c r="E54" s="46">
        <v>64801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v>0</v>
      </c>
      <c r="O54" s="46">
        <v>0</v>
      </c>
      <c r="P54" s="46">
        <f t="shared" si="14"/>
        <v>118098</v>
      </c>
      <c r="Q54" s="47">
        <f t="shared" si="10"/>
        <v>14.879425475620511</v>
      </c>
      <c r="R54" s="9"/>
    </row>
    <row r="55" spans="1:121">
      <c r="A55" s="12"/>
      <c r="B55" s="25">
        <v>364</v>
      </c>
      <c r="C55" s="20" t="s">
        <v>143</v>
      </c>
      <c r="D55" s="46">
        <v>0</v>
      </c>
      <c r="E55" s="46">
        <v>7334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v>0</v>
      </c>
      <c r="O55" s="46">
        <v>0</v>
      </c>
      <c r="P55" s="46">
        <f t="shared" si="14"/>
        <v>7334</v>
      </c>
      <c r="Q55" s="47">
        <f t="shared" si="10"/>
        <v>0.92402671034395867</v>
      </c>
      <c r="R55" s="9"/>
    </row>
    <row r="56" spans="1:121">
      <c r="A56" s="12"/>
      <c r="B56" s="25">
        <v>369.9</v>
      </c>
      <c r="C56" s="20" t="s">
        <v>66</v>
      </c>
      <c r="D56" s="46">
        <v>91155</v>
      </c>
      <c r="E56" s="46">
        <v>262730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v>0</v>
      </c>
      <c r="O56" s="46">
        <v>0</v>
      </c>
      <c r="P56" s="46">
        <f t="shared" si="14"/>
        <v>353885</v>
      </c>
      <c r="Q56" s="47">
        <f t="shared" si="10"/>
        <v>44.586745621771449</v>
      </c>
      <c r="R56" s="9"/>
    </row>
    <row r="57" spans="1:121" ht="15.75">
      <c r="A57" s="29" t="s">
        <v>46</v>
      </c>
      <c r="B57" s="30"/>
      <c r="C57" s="31"/>
      <c r="D57" s="32">
        <f t="shared" ref="D57:O57" si="19">SUM(D58:D58)</f>
        <v>0</v>
      </c>
      <c r="E57" s="32">
        <f t="shared" si="19"/>
        <v>3685138</v>
      </c>
      <c r="F57" s="32">
        <f t="shared" si="19"/>
        <v>0</v>
      </c>
      <c r="G57" s="32">
        <f t="shared" si="19"/>
        <v>0</v>
      </c>
      <c r="H57" s="32">
        <f t="shared" si="19"/>
        <v>0</v>
      </c>
      <c r="I57" s="32">
        <f t="shared" si="19"/>
        <v>0</v>
      </c>
      <c r="J57" s="32">
        <f t="shared" si="19"/>
        <v>0</v>
      </c>
      <c r="K57" s="32">
        <f t="shared" si="19"/>
        <v>0</v>
      </c>
      <c r="L57" s="32">
        <f t="shared" si="19"/>
        <v>0</v>
      </c>
      <c r="M57" s="32">
        <f t="shared" si="19"/>
        <v>0</v>
      </c>
      <c r="N57" s="32">
        <f t="shared" si="19"/>
        <v>0</v>
      </c>
      <c r="O57" s="32">
        <f t="shared" si="19"/>
        <v>0</v>
      </c>
      <c r="P57" s="32">
        <f t="shared" si="14"/>
        <v>3685138</v>
      </c>
      <c r="Q57" s="45">
        <f t="shared" si="10"/>
        <v>464.29860148670781</v>
      </c>
      <c r="R57" s="9"/>
    </row>
    <row r="58" spans="1:121" ht="15.75" thickBot="1">
      <c r="A58" s="12"/>
      <c r="B58" s="25">
        <v>381</v>
      </c>
      <c r="C58" s="20" t="s">
        <v>67</v>
      </c>
      <c r="D58" s="46">
        <v>0</v>
      </c>
      <c r="E58" s="46">
        <v>3685138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v>0</v>
      </c>
      <c r="O58" s="46">
        <v>0</v>
      </c>
      <c r="P58" s="46">
        <f t="shared" si="14"/>
        <v>3685138</v>
      </c>
      <c r="Q58" s="47">
        <f t="shared" si="10"/>
        <v>464.29860148670781</v>
      </c>
      <c r="R58" s="9"/>
    </row>
    <row r="59" spans="1:121" ht="16.5" thickBot="1">
      <c r="A59" s="14" t="s">
        <v>60</v>
      </c>
      <c r="B59" s="23"/>
      <c r="C59" s="22"/>
      <c r="D59" s="15">
        <f t="shared" ref="D59:O59" si="20">SUM(D5,D11,D15,D38,D49,D52,D57)</f>
        <v>6602324</v>
      </c>
      <c r="E59" s="15">
        <f t="shared" si="20"/>
        <v>10445281</v>
      </c>
      <c r="F59" s="15">
        <f t="shared" si="20"/>
        <v>514192</v>
      </c>
      <c r="G59" s="15">
        <f t="shared" si="20"/>
        <v>704213</v>
      </c>
      <c r="H59" s="15">
        <f t="shared" si="20"/>
        <v>0</v>
      </c>
      <c r="I59" s="15">
        <f t="shared" si="20"/>
        <v>0</v>
      </c>
      <c r="J59" s="15">
        <f t="shared" si="20"/>
        <v>0</v>
      </c>
      <c r="K59" s="15">
        <f t="shared" si="20"/>
        <v>0</v>
      </c>
      <c r="L59" s="15">
        <f t="shared" ref="L59" si="21">SUM(L5,L11,L15,L38,L49,L52,L57)</f>
        <v>0</v>
      </c>
      <c r="M59" s="15">
        <f t="shared" si="20"/>
        <v>0</v>
      </c>
      <c r="N59" s="15">
        <f t="shared" si="20"/>
        <v>0</v>
      </c>
      <c r="O59" s="15">
        <f t="shared" si="20"/>
        <v>0</v>
      </c>
      <c r="P59" s="15">
        <f t="shared" si="14"/>
        <v>18266010</v>
      </c>
      <c r="Q59" s="38">
        <f t="shared" si="10"/>
        <v>2301.3745747763637</v>
      </c>
      <c r="R59" s="6"/>
      <c r="S59" s="2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  <c r="AY59" s="5"/>
      <c r="AZ59" s="5"/>
      <c r="BA59" s="5"/>
      <c r="BB59" s="5"/>
      <c r="BC59" s="5"/>
      <c r="BD59" s="5"/>
      <c r="BE59" s="5"/>
      <c r="BF59" s="5"/>
      <c r="BG59" s="5"/>
      <c r="BH59" s="5"/>
      <c r="BI59" s="5"/>
      <c r="BJ59" s="5"/>
      <c r="BK59" s="5"/>
      <c r="BL59" s="5"/>
      <c r="BM59" s="5"/>
      <c r="BN59" s="5"/>
      <c r="BO59" s="5"/>
      <c r="BP59" s="5"/>
      <c r="BQ59" s="5"/>
      <c r="BR59" s="5"/>
      <c r="BS59" s="5"/>
      <c r="BT59" s="5"/>
      <c r="BU59" s="5"/>
      <c r="BV59" s="5"/>
      <c r="BW59" s="5"/>
      <c r="BX59" s="5"/>
      <c r="BY59" s="5"/>
      <c r="BZ59" s="5"/>
      <c r="CA59" s="5"/>
      <c r="CB59" s="5"/>
      <c r="CC59" s="5"/>
      <c r="CD59" s="5"/>
      <c r="CE59" s="5"/>
      <c r="CF59" s="5"/>
      <c r="CG59" s="5"/>
      <c r="CH59" s="5"/>
      <c r="CI59" s="5"/>
      <c r="CJ59" s="5"/>
      <c r="CK59" s="5"/>
      <c r="CL59" s="5"/>
      <c r="CM59" s="5"/>
      <c r="CN59" s="5"/>
      <c r="CO59" s="5"/>
      <c r="CP59" s="5"/>
      <c r="CQ59" s="5"/>
      <c r="CR59" s="5"/>
      <c r="CS59" s="5"/>
      <c r="CT59" s="5"/>
      <c r="CU59" s="5"/>
      <c r="CV59" s="5"/>
      <c r="CW59" s="5"/>
      <c r="CX59" s="5"/>
      <c r="CY59" s="5"/>
      <c r="CZ59" s="5"/>
      <c r="DA59" s="5"/>
      <c r="DB59" s="5"/>
      <c r="DC59" s="5"/>
      <c r="DD59" s="5"/>
      <c r="DE59" s="5"/>
      <c r="DF59" s="5"/>
      <c r="DG59" s="5"/>
      <c r="DH59" s="5"/>
      <c r="DI59" s="5"/>
      <c r="DJ59" s="5"/>
      <c r="DK59" s="5"/>
      <c r="DL59" s="5"/>
      <c r="DM59" s="5"/>
      <c r="DN59" s="5"/>
      <c r="DO59" s="5"/>
      <c r="DP59" s="5"/>
      <c r="DQ59" s="5"/>
    </row>
    <row r="60" spans="1:121">
      <c r="A60" s="16"/>
      <c r="B60" s="18"/>
      <c r="C60" s="18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9"/>
    </row>
    <row r="61" spans="1:121">
      <c r="A61" s="40"/>
      <c r="B61" s="41"/>
      <c r="C61" s="41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119" t="s">
        <v>189</v>
      </c>
      <c r="O61" s="119"/>
      <c r="P61" s="119"/>
      <c r="Q61" s="43">
        <v>7937</v>
      </c>
    </row>
    <row r="62" spans="1:121">
      <c r="A62" s="120"/>
      <c r="B62" s="97"/>
      <c r="C62" s="97"/>
      <c r="D62" s="97"/>
      <c r="E62" s="97"/>
      <c r="F62" s="97"/>
      <c r="G62" s="97"/>
      <c r="H62" s="97"/>
      <c r="I62" s="97"/>
      <c r="J62" s="97"/>
      <c r="K62" s="97"/>
      <c r="L62" s="97"/>
      <c r="M62" s="97"/>
      <c r="N62" s="97"/>
      <c r="O62" s="97"/>
      <c r="P62" s="97"/>
      <c r="Q62" s="98"/>
    </row>
    <row r="63" spans="1:121" ht="15.75" customHeight="1" thickBot="1">
      <c r="A63" s="121" t="s">
        <v>90</v>
      </c>
      <c r="B63" s="100"/>
      <c r="C63" s="100"/>
      <c r="D63" s="100"/>
      <c r="E63" s="100"/>
      <c r="F63" s="100"/>
      <c r="G63" s="100"/>
      <c r="H63" s="100"/>
      <c r="I63" s="100"/>
      <c r="J63" s="100"/>
      <c r="K63" s="100"/>
      <c r="L63" s="100"/>
      <c r="M63" s="100"/>
      <c r="N63" s="100"/>
      <c r="O63" s="100"/>
      <c r="P63" s="100"/>
      <c r="Q63" s="101"/>
    </row>
  </sheetData>
  <mergeCells count="10">
    <mergeCell ref="N61:P61"/>
    <mergeCell ref="A62:Q62"/>
    <mergeCell ref="A63:Q63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1" fitToHeight="0" orientation="landscape" verticalDpi="0" r:id="rId1"/>
  <headerFooter>
    <oddFooter>&amp;L&amp;14Office of Economic and Demographic Research&amp;R&amp;14Page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C57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75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181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68</v>
      </c>
      <c r="B3" s="109"/>
      <c r="C3" s="110"/>
      <c r="D3" s="129" t="s">
        <v>40</v>
      </c>
      <c r="E3" s="130"/>
      <c r="F3" s="130"/>
      <c r="G3" s="130"/>
      <c r="H3" s="131"/>
      <c r="I3" s="129" t="s">
        <v>41</v>
      </c>
      <c r="J3" s="131"/>
      <c r="K3" s="129" t="s">
        <v>43</v>
      </c>
      <c r="L3" s="131"/>
      <c r="M3" s="36"/>
      <c r="N3" s="37"/>
      <c r="O3" s="132" t="s">
        <v>73</v>
      </c>
      <c r="P3" s="11"/>
      <c r="Q3"/>
    </row>
    <row r="4" spans="1:133" ht="32.25" customHeight="1" thickBot="1">
      <c r="A4" s="111"/>
      <c r="B4" s="112"/>
      <c r="C4" s="113"/>
      <c r="D4" s="34" t="s">
        <v>4</v>
      </c>
      <c r="E4" s="34" t="s">
        <v>69</v>
      </c>
      <c r="F4" s="34" t="s">
        <v>70</v>
      </c>
      <c r="G4" s="34" t="s">
        <v>71</v>
      </c>
      <c r="H4" s="34" t="s">
        <v>5</v>
      </c>
      <c r="I4" s="34" t="s">
        <v>6</v>
      </c>
      <c r="J4" s="35" t="s">
        <v>72</v>
      </c>
      <c r="K4" s="35" t="s">
        <v>7</v>
      </c>
      <c r="L4" s="35" t="s">
        <v>8</v>
      </c>
      <c r="M4" s="35" t="s">
        <v>9</v>
      </c>
      <c r="N4" s="35" t="s">
        <v>42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</v>
      </c>
      <c r="B5" s="26"/>
      <c r="C5" s="26"/>
      <c r="D5" s="27">
        <f t="shared" ref="D5:M5" si="0">SUM(D6:D10)</f>
        <v>2567663</v>
      </c>
      <c r="E5" s="27">
        <f t="shared" si="0"/>
        <v>205061</v>
      </c>
      <c r="F5" s="27">
        <f t="shared" si="0"/>
        <v>384664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15" si="1">SUM(D5:M5)</f>
        <v>3157388</v>
      </c>
      <c r="O5" s="33">
        <f t="shared" ref="O5:O36" si="2">(N5/O$55)</f>
        <v>363.33578826237056</v>
      </c>
      <c r="P5" s="6"/>
    </row>
    <row r="6" spans="1:133">
      <c r="A6" s="12"/>
      <c r="B6" s="25">
        <v>311</v>
      </c>
      <c r="C6" s="20" t="s">
        <v>2</v>
      </c>
      <c r="D6" s="46">
        <v>2535513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2535513</v>
      </c>
      <c r="O6" s="47">
        <f t="shared" si="2"/>
        <v>291.77364787111622</v>
      </c>
      <c r="P6" s="9"/>
    </row>
    <row r="7" spans="1:133">
      <c r="A7" s="12"/>
      <c r="B7" s="25">
        <v>312.10000000000002</v>
      </c>
      <c r="C7" s="20" t="s">
        <v>10</v>
      </c>
      <c r="D7" s="46">
        <v>0</v>
      </c>
      <c r="E7" s="46">
        <v>192245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192245</v>
      </c>
      <c r="O7" s="47">
        <f t="shared" si="2"/>
        <v>22.122554660529342</v>
      </c>
      <c r="P7" s="9"/>
    </row>
    <row r="8" spans="1:133">
      <c r="A8" s="12"/>
      <c r="B8" s="25">
        <v>312.3</v>
      </c>
      <c r="C8" s="20" t="s">
        <v>11</v>
      </c>
      <c r="D8" s="46">
        <v>0</v>
      </c>
      <c r="E8" s="46">
        <v>12816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12816</v>
      </c>
      <c r="O8" s="47">
        <f t="shared" si="2"/>
        <v>1.4747986191024165</v>
      </c>
      <c r="P8" s="9"/>
    </row>
    <row r="9" spans="1:133">
      <c r="A9" s="12"/>
      <c r="B9" s="25">
        <v>312.60000000000002</v>
      </c>
      <c r="C9" s="20" t="s">
        <v>12</v>
      </c>
      <c r="D9" s="46">
        <v>0</v>
      </c>
      <c r="E9" s="46">
        <v>0</v>
      </c>
      <c r="F9" s="46">
        <v>384664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384664</v>
      </c>
      <c r="O9" s="47">
        <f t="shared" si="2"/>
        <v>44.265132336018411</v>
      </c>
      <c r="P9" s="9"/>
    </row>
    <row r="10" spans="1:133">
      <c r="A10" s="12"/>
      <c r="B10" s="25">
        <v>315</v>
      </c>
      <c r="C10" s="20" t="s">
        <v>114</v>
      </c>
      <c r="D10" s="46">
        <v>32150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32150</v>
      </c>
      <c r="O10" s="47">
        <f t="shared" si="2"/>
        <v>3.6996547756041429</v>
      </c>
      <c r="P10" s="9"/>
    </row>
    <row r="11" spans="1:133" ht="15.75">
      <c r="A11" s="29" t="s">
        <v>14</v>
      </c>
      <c r="B11" s="30"/>
      <c r="C11" s="31"/>
      <c r="D11" s="32">
        <f t="shared" ref="D11:M11" si="3">SUM(D12:D13)</f>
        <v>70841</v>
      </c>
      <c r="E11" s="32">
        <f t="shared" si="3"/>
        <v>469862</v>
      </c>
      <c r="F11" s="32">
        <f t="shared" si="3"/>
        <v>0</v>
      </c>
      <c r="G11" s="32">
        <f t="shared" si="3"/>
        <v>0</v>
      </c>
      <c r="H11" s="32">
        <f t="shared" si="3"/>
        <v>0</v>
      </c>
      <c r="I11" s="32">
        <f t="shared" si="3"/>
        <v>0</v>
      </c>
      <c r="J11" s="32">
        <f t="shared" si="3"/>
        <v>0</v>
      </c>
      <c r="K11" s="32">
        <f t="shared" si="3"/>
        <v>0</v>
      </c>
      <c r="L11" s="32">
        <f t="shared" si="3"/>
        <v>0</v>
      </c>
      <c r="M11" s="32">
        <f t="shared" si="3"/>
        <v>0</v>
      </c>
      <c r="N11" s="44">
        <f t="shared" si="1"/>
        <v>540703</v>
      </c>
      <c r="O11" s="45">
        <f t="shared" si="2"/>
        <v>62.221288837744531</v>
      </c>
      <c r="P11" s="10"/>
    </row>
    <row r="12" spans="1:133">
      <c r="A12" s="12"/>
      <c r="B12" s="25">
        <v>322</v>
      </c>
      <c r="C12" s="20" t="s">
        <v>0</v>
      </c>
      <c r="D12" s="46">
        <v>70841</v>
      </c>
      <c r="E12" s="46">
        <v>0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1"/>
        <v>70841</v>
      </c>
      <c r="O12" s="47">
        <f t="shared" si="2"/>
        <v>8.1520138089758341</v>
      </c>
      <c r="P12" s="9"/>
    </row>
    <row r="13" spans="1:133">
      <c r="A13" s="12"/>
      <c r="B13" s="25">
        <v>329</v>
      </c>
      <c r="C13" s="20" t="s">
        <v>17</v>
      </c>
      <c r="D13" s="46">
        <v>0</v>
      </c>
      <c r="E13" s="46">
        <v>469862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469862</v>
      </c>
      <c r="O13" s="47">
        <f t="shared" si="2"/>
        <v>54.069275028768701</v>
      </c>
      <c r="P13" s="9"/>
    </row>
    <row r="14" spans="1:133" ht="15.75">
      <c r="A14" s="29" t="s">
        <v>18</v>
      </c>
      <c r="B14" s="30"/>
      <c r="C14" s="31"/>
      <c r="D14" s="32">
        <f t="shared" ref="D14:M14" si="4">SUM(D15:D32)</f>
        <v>2058435</v>
      </c>
      <c r="E14" s="32">
        <f t="shared" si="4"/>
        <v>6480438</v>
      </c>
      <c r="F14" s="32">
        <f t="shared" si="4"/>
        <v>0</v>
      </c>
      <c r="G14" s="32">
        <f t="shared" si="4"/>
        <v>701665</v>
      </c>
      <c r="H14" s="32">
        <f t="shared" si="4"/>
        <v>0</v>
      </c>
      <c r="I14" s="32">
        <f t="shared" si="4"/>
        <v>0</v>
      </c>
      <c r="J14" s="32">
        <f t="shared" si="4"/>
        <v>0</v>
      </c>
      <c r="K14" s="32">
        <f t="shared" si="4"/>
        <v>0</v>
      </c>
      <c r="L14" s="32">
        <f t="shared" si="4"/>
        <v>0</v>
      </c>
      <c r="M14" s="32">
        <f t="shared" si="4"/>
        <v>0</v>
      </c>
      <c r="N14" s="44">
        <f t="shared" si="1"/>
        <v>9240538</v>
      </c>
      <c r="O14" s="45">
        <f t="shared" si="2"/>
        <v>1063.3530494821634</v>
      </c>
      <c r="P14" s="10"/>
    </row>
    <row r="15" spans="1:133">
      <c r="A15" s="12"/>
      <c r="B15" s="25">
        <v>334.2</v>
      </c>
      <c r="C15" s="20" t="s">
        <v>21</v>
      </c>
      <c r="D15" s="46">
        <v>221667</v>
      </c>
      <c r="E15" s="46">
        <v>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1"/>
        <v>221667</v>
      </c>
      <c r="O15" s="47">
        <f t="shared" si="2"/>
        <v>25.508285385500574</v>
      </c>
      <c r="P15" s="9"/>
    </row>
    <row r="16" spans="1:133">
      <c r="A16" s="12"/>
      <c r="B16" s="25">
        <v>334.39</v>
      </c>
      <c r="C16" s="20" t="s">
        <v>115</v>
      </c>
      <c r="D16" s="46">
        <v>0</v>
      </c>
      <c r="E16" s="46">
        <v>91329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ref="N16:N30" si="5">SUM(D16:M16)</f>
        <v>91329</v>
      </c>
      <c r="O16" s="47">
        <f t="shared" si="2"/>
        <v>10.509666283084005</v>
      </c>
      <c r="P16" s="9"/>
    </row>
    <row r="17" spans="1:16">
      <c r="A17" s="12"/>
      <c r="B17" s="25">
        <v>334.61</v>
      </c>
      <c r="C17" s="20" t="s">
        <v>182</v>
      </c>
      <c r="D17" s="46">
        <v>0</v>
      </c>
      <c r="E17" s="46">
        <v>4691459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5"/>
        <v>4691459</v>
      </c>
      <c r="O17" s="47">
        <f t="shared" si="2"/>
        <v>539.86869965477558</v>
      </c>
      <c r="P17" s="9"/>
    </row>
    <row r="18" spans="1:16">
      <c r="A18" s="12"/>
      <c r="B18" s="25">
        <v>334.7</v>
      </c>
      <c r="C18" s="20" t="s">
        <v>25</v>
      </c>
      <c r="D18" s="46">
        <v>474127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5"/>
        <v>474127</v>
      </c>
      <c r="O18" s="47">
        <f t="shared" si="2"/>
        <v>54.560069044879171</v>
      </c>
      <c r="P18" s="9"/>
    </row>
    <row r="19" spans="1:16">
      <c r="A19" s="12"/>
      <c r="B19" s="25">
        <v>334.82</v>
      </c>
      <c r="C19" s="20" t="s">
        <v>103</v>
      </c>
      <c r="D19" s="46">
        <v>0</v>
      </c>
      <c r="E19" s="46">
        <v>147001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>SUM(D19:M19)</f>
        <v>147001</v>
      </c>
      <c r="O19" s="47">
        <f t="shared" si="2"/>
        <v>16.916110471806675</v>
      </c>
      <c r="P19" s="9"/>
    </row>
    <row r="20" spans="1:16">
      <c r="A20" s="12"/>
      <c r="B20" s="25">
        <v>334.83</v>
      </c>
      <c r="C20" s="20" t="s">
        <v>93</v>
      </c>
      <c r="D20" s="46">
        <v>0</v>
      </c>
      <c r="E20" s="46">
        <v>13976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5"/>
        <v>13976</v>
      </c>
      <c r="O20" s="47">
        <f t="shared" si="2"/>
        <v>1.6082853855005754</v>
      </c>
      <c r="P20" s="9"/>
    </row>
    <row r="21" spans="1:16">
      <c r="A21" s="12"/>
      <c r="B21" s="25">
        <v>335.12</v>
      </c>
      <c r="C21" s="20" t="s">
        <v>117</v>
      </c>
      <c r="D21" s="46">
        <v>158360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5"/>
        <v>158360</v>
      </c>
      <c r="O21" s="47">
        <f t="shared" si="2"/>
        <v>18.223245109321059</v>
      </c>
      <c r="P21" s="9"/>
    </row>
    <row r="22" spans="1:16">
      <c r="A22" s="12"/>
      <c r="B22" s="25">
        <v>335.13</v>
      </c>
      <c r="C22" s="20" t="s">
        <v>118</v>
      </c>
      <c r="D22" s="46">
        <v>21418</v>
      </c>
      <c r="E22" s="46">
        <v>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5"/>
        <v>21418</v>
      </c>
      <c r="O22" s="47">
        <f t="shared" si="2"/>
        <v>2.4646720368239357</v>
      </c>
      <c r="P22" s="9"/>
    </row>
    <row r="23" spans="1:16">
      <c r="A23" s="12"/>
      <c r="B23" s="25">
        <v>335.14</v>
      </c>
      <c r="C23" s="20" t="s">
        <v>119</v>
      </c>
      <c r="D23" s="46">
        <v>3174</v>
      </c>
      <c r="E23" s="46">
        <v>0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 t="shared" si="5"/>
        <v>3174</v>
      </c>
      <c r="O23" s="47">
        <f t="shared" si="2"/>
        <v>0.36524741081703105</v>
      </c>
      <c r="P23" s="9"/>
    </row>
    <row r="24" spans="1:16">
      <c r="A24" s="12"/>
      <c r="B24" s="25">
        <v>335.15</v>
      </c>
      <c r="C24" s="20" t="s">
        <v>120</v>
      </c>
      <c r="D24" s="46">
        <v>124</v>
      </c>
      <c r="E24" s="46">
        <v>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 t="shared" si="5"/>
        <v>124</v>
      </c>
      <c r="O24" s="47">
        <f t="shared" si="2"/>
        <v>1.4269275028768699E-2</v>
      </c>
      <c r="P24" s="9"/>
    </row>
    <row r="25" spans="1:16">
      <c r="A25" s="12"/>
      <c r="B25" s="25">
        <v>335.18</v>
      </c>
      <c r="C25" s="20" t="s">
        <v>122</v>
      </c>
      <c r="D25" s="46">
        <v>605773</v>
      </c>
      <c r="E25" s="46">
        <v>0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5"/>
        <v>605773</v>
      </c>
      <c r="O25" s="47">
        <f t="shared" si="2"/>
        <v>69.709205983889532</v>
      </c>
      <c r="P25" s="9"/>
    </row>
    <row r="26" spans="1:16">
      <c r="A26" s="12"/>
      <c r="B26" s="25">
        <v>335.19</v>
      </c>
      <c r="C26" s="20" t="s">
        <v>123</v>
      </c>
      <c r="D26" s="46">
        <v>228461</v>
      </c>
      <c r="E26" s="46">
        <v>46898</v>
      </c>
      <c r="F26" s="46">
        <v>0</v>
      </c>
      <c r="G26" s="46">
        <v>701665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5"/>
        <v>977024</v>
      </c>
      <c r="O26" s="47">
        <f t="shared" si="2"/>
        <v>112.43084004602991</v>
      </c>
      <c r="P26" s="9"/>
    </row>
    <row r="27" spans="1:16">
      <c r="A27" s="12"/>
      <c r="B27" s="25">
        <v>335.22</v>
      </c>
      <c r="C27" s="20" t="s">
        <v>33</v>
      </c>
      <c r="D27" s="46">
        <v>0</v>
      </c>
      <c r="E27" s="46">
        <v>152445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5"/>
        <v>152445</v>
      </c>
      <c r="O27" s="47">
        <f t="shared" si="2"/>
        <v>17.542577675489067</v>
      </c>
      <c r="P27" s="9"/>
    </row>
    <row r="28" spans="1:16">
      <c r="A28" s="12"/>
      <c r="B28" s="25">
        <v>335.49</v>
      </c>
      <c r="C28" s="20" t="s">
        <v>34</v>
      </c>
      <c r="D28" s="46">
        <v>0</v>
      </c>
      <c r="E28" s="46">
        <v>799305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5"/>
        <v>799305</v>
      </c>
      <c r="O28" s="47">
        <f t="shared" si="2"/>
        <v>91.979861910241652</v>
      </c>
      <c r="P28" s="9"/>
    </row>
    <row r="29" spans="1:16">
      <c r="A29" s="12"/>
      <c r="B29" s="25">
        <v>335.5</v>
      </c>
      <c r="C29" s="20" t="s">
        <v>35</v>
      </c>
      <c r="D29" s="46">
        <v>0</v>
      </c>
      <c r="E29" s="46">
        <v>531990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5"/>
        <v>531990</v>
      </c>
      <c r="O29" s="47">
        <f t="shared" si="2"/>
        <v>61.218642117376298</v>
      </c>
      <c r="P29" s="9"/>
    </row>
    <row r="30" spans="1:16">
      <c r="A30" s="12"/>
      <c r="B30" s="25">
        <v>335.9</v>
      </c>
      <c r="C30" s="20" t="s">
        <v>36</v>
      </c>
      <c r="D30" s="46">
        <v>220150</v>
      </c>
      <c r="E30" s="46">
        <v>6035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5"/>
        <v>226185</v>
      </c>
      <c r="O30" s="47">
        <f t="shared" si="2"/>
        <v>26.028193325661679</v>
      </c>
      <c r="P30" s="9"/>
    </row>
    <row r="31" spans="1:16">
      <c r="A31" s="12"/>
      <c r="B31" s="25">
        <v>337.2</v>
      </c>
      <c r="C31" s="20" t="s">
        <v>37</v>
      </c>
      <c r="D31" s="46">
        <v>47475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>SUM(D31:M31)</f>
        <v>47475</v>
      </c>
      <c r="O31" s="47">
        <f t="shared" si="2"/>
        <v>5.4631760644418872</v>
      </c>
      <c r="P31" s="9"/>
    </row>
    <row r="32" spans="1:16">
      <c r="A32" s="12"/>
      <c r="B32" s="25">
        <v>339</v>
      </c>
      <c r="C32" s="20" t="s">
        <v>39</v>
      </c>
      <c r="D32" s="46">
        <v>77706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>SUM(D32:M32)</f>
        <v>77706</v>
      </c>
      <c r="O32" s="47">
        <f t="shared" si="2"/>
        <v>8.9420023014959718</v>
      </c>
      <c r="P32" s="9"/>
    </row>
    <row r="33" spans="1:16" ht="15.75">
      <c r="A33" s="29" t="s">
        <v>44</v>
      </c>
      <c r="B33" s="30"/>
      <c r="C33" s="31"/>
      <c r="D33" s="32">
        <f t="shared" ref="D33:M33" si="6">SUM(D34:D44)</f>
        <v>83998</v>
      </c>
      <c r="E33" s="32">
        <f t="shared" si="6"/>
        <v>449643</v>
      </c>
      <c r="F33" s="32">
        <f t="shared" si="6"/>
        <v>0</v>
      </c>
      <c r="G33" s="32">
        <f t="shared" si="6"/>
        <v>0</v>
      </c>
      <c r="H33" s="32">
        <f t="shared" si="6"/>
        <v>0</v>
      </c>
      <c r="I33" s="32">
        <f t="shared" si="6"/>
        <v>0</v>
      </c>
      <c r="J33" s="32">
        <f t="shared" si="6"/>
        <v>0</v>
      </c>
      <c r="K33" s="32">
        <f t="shared" si="6"/>
        <v>0</v>
      </c>
      <c r="L33" s="32">
        <f t="shared" si="6"/>
        <v>0</v>
      </c>
      <c r="M33" s="32">
        <f t="shared" si="6"/>
        <v>0</v>
      </c>
      <c r="N33" s="32">
        <f>SUM(D33:M33)</f>
        <v>533641</v>
      </c>
      <c r="O33" s="45">
        <f t="shared" si="2"/>
        <v>61.408630609896434</v>
      </c>
      <c r="P33" s="10"/>
    </row>
    <row r="34" spans="1:16">
      <c r="A34" s="12"/>
      <c r="B34" s="25">
        <v>341.1</v>
      </c>
      <c r="C34" s="20" t="s">
        <v>135</v>
      </c>
      <c r="D34" s="46">
        <v>0</v>
      </c>
      <c r="E34" s="46">
        <v>25443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>SUM(D34:M34)</f>
        <v>25443</v>
      </c>
      <c r="O34" s="47">
        <f t="shared" si="2"/>
        <v>2.9278481012658228</v>
      </c>
      <c r="P34" s="9"/>
    </row>
    <row r="35" spans="1:16">
      <c r="A35" s="12"/>
      <c r="B35" s="25">
        <v>341.15</v>
      </c>
      <c r="C35" s="20" t="s">
        <v>174</v>
      </c>
      <c r="D35" s="46">
        <v>0</v>
      </c>
      <c r="E35" s="46">
        <v>9309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ref="N35:N42" si="7">SUM(D35:M35)</f>
        <v>9309</v>
      </c>
      <c r="O35" s="47">
        <f t="shared" si="2"/>
        <v>1.0712313003452243</v>
      </c>
      <c r="P35" s="9"/>
    </row>
    <row r="36" spans="1:16">
      <c r="A36" s="12"/>
      <c r="B36" s="25">
        <v>341.51</v>
      </c>
      <c r="C36" s="20" t="s">
        <v>124</v>
      </c>
      <c r="D36" s="46">
        <v>63378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7"/>
        <v>63378</v>
      </c>
      <c r="O36" s="47">
        <f t="shared" si="2"/>
        <v>7.2932105868814734</v>
      </c>
      <c r="P36" s="9"/>
    </row>
    <row r="37" spans="1:16">
      <c r="A37" s="12"/>
      <c r="B37" s="25">
        <v>341.55</v>
      </c>
      <c r="C37" s="20" t="s">
        <v>127</v>
      </c>
      <c r="D37" s="46">
        <v>93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7"/>
        <v>93</v>
      </c>
      <c r="O37" s="47">
        <f t="shared" ref="O37:O53" si="8">(N37/O$55)</f>
        <v>1.0701956271576525E-2</v>
      </c>
      <c r="P37" s="9"/>
    </row>
    <row r="38" spans="1:16">
      <c r="A38" s="12"/>
      <c r="B38" s="25">
        <v>341.9</v>
      </c>
      <c r="C38" s="20" t="s">
        <v>136</v>
      </c>
      <c r="D38" s="46">
        <v>9307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7"/>
        <v>9307</v>
      </c>
      <c r="O38" s="47">
        <f t="shared" si="8"/>
        <v>1.0710011507479862</v>
      </c>
      <c r="P38" s="9"/>
    </row>
    <row r="39" spans="1:16">
      <c r="A39" s="12"/>
      <c r="B39" s="25">
        <v>342.6</v>
      </c>
      <c r="C39" s="20" t="s">
        <v>87</v>
      </c>
      <c r="D39" s="46">
        <v>0</v>
      </c>
      <c r="E39" s="46">
        <v>189824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7"/>
        <v>189824</v>
      </c>
      <c r="O39" s="47">
        <f t="shared" si="8"/>
        <v>21.843958573072499</v>
      </c>
      <c r="P39" s="9"/>
    </row>
    <row r="40" spans="1:16">
      <c r="A40" s="12"/>
      <c r="B40" s="25">
        <v>343.7</v>
      </c>
      <c r="C40" s="20" t="s">
        <v>183</v>
      </c>
      <c r="D40" s="46">
        <v>0</v>
      </c>
      <c r="E40" s="46">
        <v>129859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7"/>
        <v>129859</v>
      </c>
      <c r="O40" s="47">
        <f t="shared" si="8"/>
        <v>14.943498273878021</v>
      </c>
      <c r="P40" s="9"/>
    </row>
    <row r="41" spans="1:16">
      <c r="A41" s="12"/>
      <c r="B41" s="25">
        <v>347.2</v>
      </c>
      <c r="C41" s="20" t="s">
        <v>58</v>
      </c>
      <c r="D41" s="46">
        <v>4820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7"/>
        <v>4820</v>
      </c>
      <c r="O41" s="47">
        <f t="shared" si="8"/>
        <v>0.55466052934407362</v>
      </c>
      <c r="P41" s="9"/>
    </row>
    <row r="42" spans="1:16">
      <c r="A42" s="12"/>
      <c r="B42" s="25">
        <v>347.9</v>
      </c>
      <c r="C42" s="20" t="s">
        <v>96</v>
      </c>
      <c r="D42" s="46">
        <v>6400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7"/>
        <v>6400</v>
      </c>
      <c r="O42" s="47">
        <f t="shared" si="8"/>
        <v>0.73647871116225549</v>
      </c>
      <c r="P42" s="9"/>
    </row>
    <row r="43" spans="1:16">
      <c r="A43" s="12"/>
      <c r="B43" s="25">
        <v>348.13</v>
      </c>
      <c r="C43" s="20" t="s">
        <v>184</v>
      </c>
      <c r="D43" s="46">
        <v>0</v>
      </c>
      <c r="E43" s="46">
        <v>92708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ref="N43:N53" si="9">SUM(D43:M43)</f>
        <v>92708</v>
      </c>
      <c r="O43" s="47">
        <f t="shared" si="8"/>
        <v>10.668354430379747</v>
      </c>
      <c r="P43" s="9"/>
    </row>
    <row r="44" spans="1:16">
      <c r="A44" s="12"/>
      <c r="B44" s="25">
        <v>348.14</v>
      </c>
      <c r="C44" s="20" t="s">
        <v>185</v>
      </c>
      <c r="D44" s="46">
        <v>0</v>
      </c>
      <c r="E44" s="46">
        <v>2500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9"/>
        <v>2500</v>
      </c>
      <c r="O44" s="47">
        <f t="shared" si="8"/>
        <v>0.28768699654775604</v>
      </c>
      <c r="P44" s="9"/>
    </row>
    <row r="45" spans="1:16" ht="15.75">
      <c r="A45" s="29" t="s">
        <v>45</v>
      </c>
      <c r="B45" s="30"/>
      <c r="C45" s="31"/>
      <c r="D45" s="32">
        <f t="shared" ref="D45:M45" si="10">SUM(D46:D46)</f>
        <v>2556</v>
      </c>
      <c r="E45" s="32">
        <f t="shared" si="10"/>
        <v>0</v>
      </c>
      <c r="F45" s="32">
        <f t="shared" si="10"/>
        <v>0</v>
      </c>
      <c r="G45" s="32">
        <f t="shared" si="10"/>
        <v>0</v>
      </c>
      <c r="H45" s="32">
        <f t="shared" si="10"/>
        <v>0</v>
      </c>
      <c r="I45" s="32">
        <f t="shared" si="10"/>
        <v>0</v>
      </c>
      <c r="J45" s="32">
        <f t="shared" si="10"/>
        <v>0</v>
      </c>
      <c r="K45" s="32">
        <f t="shared" si="10"/>
        <v>0</v>
      </c>
      <c r="L45" s="32">
        <f t="shared" si="10"/>
        <v>0</v>
      </c>
      <c r="M45" s="32">
        <f t="shared" si="10"/>
        <v>0</v>
      </c>
      <c r="N45" s="32">
        <f t="shared" si="9"/>
        <v>2556</v>
      </c>
      <c r="O45" s="45">
        <f t="shared" si="8"/>
        <v>0.29413118527042575</v>
      </c>
      <c r="P45" s="10"/>
    </row>
    <row r="46" spans="1:16">
      <c r="A46" s="13"/>
      <c r="B46" s="39">
        <v>352</v>
      </c>
      <c r="C46" s="21" t="s">
        <v>62</v>
      </c>
      <c r="D46" s="46">
        <v>2556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9"/>
        <v>2556</v>
      </c>
      <c r="O46" s="47">
        <f t="shared" si="8"/>
        <v>0.29413118527042575</v>
      </c>
      <c r="P46" s="9"/>
    </row>
    <row r="47" spans="1:16" ht="15.75">
      <c r="A47" s="29" t="s">
        <v>3</v>
      </c>
      <c r="B47" s="30"/>
      <c r="C47" s="31"/>
      <c r="D47" s="32">
        <f t="shared" ref="D47:M47" si="11">SUM(D48:D50)</f>
        <v>574989</v>
      </c>
      <c r="E47" s="32">
        <f t="shared" si="11"/>
        <v>156787</v>
      </c>
      <c r="F47" s="32">
        <f t="shared" si="11"/>
        <v>918</v>
      </c>
      <c r="G47" s="32">
        <f t="shared" si="11"/>
        <v>373</v>
      </c>
      <c r="H47" s="32">
        <f t="shared" si="11"/>
        <v>0</v>
      </c>
      <c r="I47" s="32">
        <f t="shared" si="11"/>
        <v>0</v>
      </c>
      <c r="J47" s="32">
        <f t="shared" si="11"/>
        <v>0</v>
      </c>
      <c r="K47" s="32">
        <f t="shared" si="11"/>
        <v>0</v>
      </c>
      <c r="L47" s="32">
        <f t="shared" si="11"/>
        <v>0</v>
      </c>
      <c r="M47" s="32">
        <f t="shared" si="11"/>
        <v>0</v>
      </c>
      <c r="N47" s="32">
        <f t="shared" si="9"/>
        <v>733067</v>
      </c>
      <c r="O47" s="45">
        <f t="shared" si="8"/>
        <v>84.35753739930955</v>
      </c>
      <c r="P47" s="10"/>
    </row>
    <row r="48" spans="1:16">
      <c r="A48" s="12"/>
      <c r="B48" s="25">
        <v>361.1</v>
      </c>
      <c r="C48" s="20" t="s">
        <v>64</v>
      </c>
      <c r="D48" s="46">
        <v>799</v>
      </c>
      <c r="E48" s="46">
        <v>6698</v>
      </c>
      <c r="F48" s="46">
        <v>918</v>
      </c>
      <c r="G48" s="46">
        <v>373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9"/>
        <v>8788</v>
      </c>
      <c r="O48" s="47">
        <f t="shared" si="8"/>
        <v>1.011277330264672</v>
      </c>
      <c r="P48" s="9"/>
    </row>
    <row r="49" spans="1:119">
      <c r="A49" s="12"/>
      <c r="B49" s="25">
        <v>362</v>
      </c>
      <c r="C49" s="20" t="s">
        <v>65</v>
      </c>
      <c r="D49" s="46">
        <v>60688</v>
      </c>
      <c r="E49" s="46">
        <v>75513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9"/>
        <v>136201</v>
      </c>
      <c r="O49" s="47">
        <f t="shared" si="8"/>
        <v>15.673302646720368</v>
      </c>
      <c r="P49" s="9"/>
    </row>
    <row r="50" spans="1:119">
      <c r="A50" s="12"/>
      <c r="B50" s="25">
        <v>369.9</v>
      </c>
      <c r="C50" s="20" t="s">
        <v>66</v>
      </c>
      <c r="D50" s="46">
        <v>513502</v>
      </c>
      <c r="E50" s="46">
        <v>74576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9"/>
        <v>588078</v>
      </c>
      <c r="O50" s="47">
        <f t="shared" si="8"/>
        <v>67.672957422324515</v>
      </c>
      <c r="P50" s="9"/>
    </row>
    <row r="51" spans="1:119" ht="15.75">
      <c r="A51" s="29" t="s">
        <v>46</v>
      </c>
      <c r="B51" s="30"/>
      <c r="C51" s="31"/>
      <c r="D51" s="32">
        <f t="shared" ref="D51:M51" si="12">SUM(D52:D52)</f>
        <v>758300</v>
      </c>
      <c r="E51" s="32">
        <f t="shared" si="12"/>
        <v>4142755</v>
      </c>
      <c r="F51" s="32">
        <f t="shared" si="12"/>
        <v>0</v>
      </c>
      <c r="G51" s="32">
        <f t="shared" si="12"/>
        <v>0</v>
      </c>
      <c r="H51" s="32">
        <f t="shared" si="12"/>
        <v>0</v>
      </c>
      <c r="I51" s="32">
        <f t="shared" si="12"/>
        <v>0</v>
      </c>
      <c r="J51" s="32">
        <f t="shared" si="12"/>
        <v>0</v>
      </c>
      <c r="K51" s="32">
        <f t="shared" si="12"/>
        <v>0</v>
      </c>
      <c r="L51" s="32">
        <f t="shared" si="12"/>
        <v>0</v>
      </c>
      <c r="M51" s="32">
        <f t="shared" si="12"/>
        <v>0</v>
      </c>
      <c r="N51" s="32">
        <f t="shared" si="9"/>
        <v>4901055</v>
      </c>
      <c r="O51" s="45">
        <f t="shared" si="8"/>
        <v>563.98791714614504</v>
      </c>
      <c r="P51" s="9"/>
    </row>
    <row r="52" spans="1:119" ht="15.75" thickBot="1">
      <c r="A52" s="12"/>
      <c r="B52" s="25">
        <v>381</v>
      </c>
      <c r="C52" s="20" t="s">
        <v>67</v>
      </c>
      <c r="D52" s="46">
        <v>758300</v>
      </c>
      <c r="E52" s="46">
        <v>4142755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9"/>
        <v>4901055</v>
      </c>
      <c r="O52" s="47">
        <f t="shared" si="8"/>
        <v>563.98791714614504</v>
      </c>
      <c r="P52" s="9"/>
    </row>
    <row r="53" spans="1:119" ht="16.5" thickBot="1">
      <c r="A53" s="14" t="s">
        <v>60</v>
      </c>
      <c r="B53" s="23"/>
      <c r="C53" s="22"/>
      <c r="D53" s="15">
        <f t="shared" ref="D53:M53" si="13">SUM(D5,D11,D14,D33,D45,D47,D51)</f>
        <v>6116782</v>
      </c>
      <c r="E53" s="15">
        <f t="shared" si="13"/>
        <v>11904546</v>
      </c>
      <c r="F53" s="15">
        <f t="shared" si="13"/>
        <v>385582</v>
      </c>
      <c r="G53" s="15">
        <f t="shared" si="13"/>
        <v>702038</v>
      </c>
      <c r="H53" s="15">
        <f t="shared" si="13"/>
        <v>0</v>
      </c>
      <c r="I53" s="15">
        <f t="shared" si="13"/>
        <v>0</v>
      </c>
      <c r="J53" s="15">
        <f t="shared" si="13"/>
        <v>0</v>
      </c>
      <c r="K53" s="15">
        <f t="shared" si="13"/>
        <v>0</v>
      </c>
      <c r="L53" s="15">
        <f t="shared" si="13"/>
        <v>0</v>
      </c>
      <c r="M53" s="15">
        <f t="shared" si="13"/>
        <v>0</v>
      </c>
      <c r="N53" s="15">
        <f t="shared" si="9"/>
        <v>19108948</v>
      </c>
      <c r="O53" s="38">
        <f t="shared" si="8"/>
        <v>2198.9583429229001</v>
      </c>
      <c r="P53" s="6"/>
      <c r="Q53" s="2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  <c r="BM53" s="5"/>
      <c r="BN53" s="5"/>
      <c r="BO53" s="5"/>
      <c r="BP53" s="5"/>
      <c r="BQ53" s="5"/>
      <c r="BR53" s="5"/>
      <c r="BS53" s="5"/>
      <c r="BT53" s="5"/>
      <c r="BU53" s="5"/>
      <c r="BV53" s="5"/>
      <c r="BW53" s="5"/>
      <c r="BX53" s="5"/>
      <c r="BY53" s="5"/>
      <c r="BZ53" s="5"/>
      <c r="CA53" s="5"/>
      <c r="CB53" s="5"/>
      <c r="CC53" s="5"/>
      <c r="CD53" s="5"/>
      <c r="CE53" s="5"/>
      <c r="CF53" s="5"/>
      <c r="CG53" s="5"/>
      <c r="CH53" s="5"/>
      <c r="CI53" s="5"/>
      <c r="CJ53" s="5"/>
      <c r="CK53" s="5"/>
      <c r="CL53" s="5"/>
      <c r="CM53" s="5"/>
      <c r="CN53" s="5"/>
      <c r="CO53" s="5"/>
      <c r="CP53" s="5"/>
      <c r="CQ53" s="5"/>
      <c r="CR53" s="5"/>
      <c r="CS53" s="5"/>
      <c r="CT53" s="5"/>
      <c r="CU53" s="5"/>
      <c r="CV53" s="5"/>
      <c r="CW53" s="5"/>
      <c r="CX53" s="5"/>
      <c r="CY53" s="5"/>
      <c r="CZ53" s="5"/>
      <c r="DA53" s="5"/>
      <c r="DB53" s="5"/>
      <c r="DC53" s="5"/>
      <c r="DD53" s="5"/>
      <c r="DE53" s="5"/>
      <c r="DF53" s="5"/>
      <c r="DG53" s="5"/>
      <c r="DH53" s="5"/>
      <c r="DI53" s="5"/>
      <c r="DJ53" s="5"/>
      <c r="DK53" s="5"/>
      <c r="DL53" s="5"/>
      <c r="DM53" s="5"/>
      <c r="DN53" s="5"/>
      <c r="DO53" s="5"/>
    </row>
    <row r="54" spans="1:119">
      <c r="A54" s="16"/>
      <c r="B54" s="18"/>
      <c r="C54" s="18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9"/>
    </row>
    <row r="55" spans="1:119">
      <c r="A55" s="40"/>
      <c r="B55" s="41"/>
      <c r="C55" s="41"/>
      <c r="D55" s="42"/>
      <c r="E55" s="42"/>
      <c r="F55" s="42"/>
      <c r="G55" s="42"/>
      <c r="H55" s="42"/>
      <c r="I55" s="42"/>
      <c r="J55" s="42"/>
      <c r="K55" s="42"/>
      <c r="L55" s="119" t="s">
        <v>186</v>
      </c>
      <c r="M55" s="119"/>
      <c r="N55" s="119"/>
      <c r="O55" s="43">
        <v>8690</v>
      </c>
    </row>
    <row r="56" spans="1:119">
      <c r="A56" s="120"/>
      <c r="B56" s="97"/>
      <c r="C56" s="97"/>
      <c r="D56" s="97"/>
      <c r="E56" s="97"/>
      <c r="F56" s="97"/>
      <c r="G56" s="97"/>
      <c r="H56" s="97"/>
      <c r="I56" s="97"/>
      <c r="J56" s="97"/>
      <c r="K56" s="97"/>
      <c r="L56" s="97"/>
      <c r="M56" s="97"/>
      <c r="N56" s="97"/>
      <c r="O56" s="98"/>
    </row>
    <row r="57" spans="1:119" ht="15.75" customHeight="1" thickBot="1">
      <c r="A57" s="121" t="s">
        <v>90</v>
      </c>
      <c r="B57" s="100"/>
      <c r="C57" s="100"/>
      <c r="D57" s="100"/>
      <c r="E57" s="100"/>
      <c r="F57" s="100"/>
      <c r="G57" s="100"/>
      <c r="H57" s="100"/>
      <c r="I57" s="100"/>
      <c r="J57" s="100"/>
      <c r="K57" s="100"/>
      <c r="L57" s="100"/>
      <c r="M57" s="100"/>
      <c r="N57" s="100"/>
      <c r="O57" s="101"/>
    </row>
  </sheetData>
  <mergeCells count="10">
    <mergeCell ref="L55:N55"/>
    <mergeCell ref="A56:O56"/>
    <mergeCell ref="A57:O57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C57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75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176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68</v>
      </c>
      <c r="B3" s="109"/>
      <c r="C3" s="110"/>
      <c r="D3" s="129" t="s">
        <v>40</v>
      </c>
      <c r="E3" s="130"/>
      <c r="F3" s="130"/>
      <c r="G3" s="130"/>
      <c r="H3" s="131"/>
      <c r="I3" s="129" t="s">
        <v>41</v>
      </c>
      <c r="J3" s="131"/>
      <c r="K3" s="129" t="s">
        <v>43</v>
      </c>
      <c r="L3" s="131"/>
      <c r="M3" s="36"/>
      <c r="N3" s="37"/>
      <c r="O3" s="132" t="s">
        <v>73</v>
      </c>
      <c r="P3" s="11"/>
      <c r="Q3"/>
    </row>
    <row r="4" spans="1:133" ht="32.25" customHeight="1" thickBot="1">
      <c r="A4" s="111"/>
      <c r="B4" s="112"/>
      <c r="C4" s="113"/>
      <c r="D4" s="34" t="s">
        <v>4</v>
      </c>
      <c r="E4" s="34" t="s">
        <v>69</v>
      </c>
      <c r="F4" s="34" t="s">
        <v>70</v>
      </c>
      <c r="G4" s="34" t="s">
        <v>71</v>
      </c>
      <c r="H4" s="34" t="s">
        <v>5</v>
      </c>
      <c r="I4" s="34" t="s">
        <v>6</v>
      </c>
      <c r="J4" s="35" t="s">
        <v>72</v>
      </c>
      <c r="K4" s="35" t="s">
        <v>7</v>
      </c>
      <c r="L4" s="35" t="s">
        <v>8</v>
      </c>
      <c r="M4" s="35" t="s">
        <v>9</v>
      </c>
      <c r="N4" s="35" t="s">
        <v>42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</v>
      </c>
      <c r="B5" s="26"/>
      <c r="C5" s="26"/>
      <c r="D5" s="27">
        <f t="shared" ref="D5:M5" si="0">SUM(D6:D9)</f>
        <v>2468534</v>
      </c>
      <c r="E5" s="27">
        <f t="shared" si="0"/>
        <v>210572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16" si="1">SUM(D5:M5)</f>
        <v>2679106</v>
      </c>
      <c r="O5" s="33">
        <f t="shared" ref="O5:O36" si="2">(N5/O$55)</f>
        <v>315.85781655269983</v>
      </c>
      <c r="P5" s="6"/>
    </row>
    <row r="6" spans="1:133">
      <c r="A6" s="12"/>
      <c r="B6" s="25">
        <v>311</v>
      </c>
      <c r="C6" s="20" t="s">
        <v>2</v>
      </c>
      <c r="D6" s="46">
        <v>2439480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2439480</v>
      </c>
      <c r="O6" s="47">
        <f t="shared" si="2"/>
        <v>287.60669653383638</v>
      </c>
      <c r="P6" s="9"/>
    </row>
    <row r="7" spans="1:133">
      <c r="A7" s="12"/>
      <c r="B7" s="25">
        <v>312.10000000000002</v>
      </c>
      <c r="C7" s="20" t="s">
        <v>10</v>
      </c>
      <c r="D7" s="46">
        <v>0</v>
      </c>
      <c r="E7" s="46">
        <v>197361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197361</v>
      </c>
      <c r="O7" s="47">
        <f t="shared" si="2"/>
        <v>23.268215043621787</v>
      </c>
      <c r="P7" s="9"/>
    </row>
    <row r="8" spans="1:133">
      <c r="A8" s="12"/>
      <c r="B8" s="25">
        <v>312.3</v>
      </c>
      <c r="C8" s="20" t="s">
        <v>11</v>
      </c>
      <c r="D8" s="46">
        <v>0</v>
      </c>
      <c r="E8" s="46">
        <v>13211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13211</v>
      </c>
      <c r="O8" s="47">
        <f t="shared" si="2"/>
        <v>1.5575336005659042</v>
      </c>
      <c r="P8" s="9"/>
    </row>
    <row r="9" spans="1:133">
      <c r="A9" s="12"/>
      <c r="B9" s="25">
        <v>315</v>
      </c>
      <c r="C9" s="20" t="s">
        <v>114</v>
      </c>
      <c r="D9" s="46">
        <v>29054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29054</v>
      </c>
      <c r="O9" s="47">
        <f t="shared" si="2"/>
        <v>3.4253713746757839</v>
      </c>
      <c r="P9" s="9"/>
    </row>
    <row r="10" spans="1:133" ht="15.75">
      <c r="A10" s="29" t="s">
        <v>14</v>
      </c>
      <c r="B10" s="30"/>
      <c r="C10" s="31"/>
      <c r="D10" s="32">
        <f t="shared" ref="D10:M10" si="3">SUM(D11:D13)</f>
        <v>61556</v>
      </c>
      <c r="E10" s="32">
        <f t="shared" si="3"/>
        <v>455795</v>
      </c>
      <c r="F10" s="32">
        <f t="shared" si="3"/>
        <v>0</v>
      </c>
      <c r="G10" s="32">
        <f t="shared" si="3"/>
        <v>0</v>
      </c>
      <c r="H10" s="32">
        <f t="shared" si="3"/>
        <v>0</v>
      </c>
      <c r="I10" s="32">
        <f t="shared" si="3"/>
        <v>0</v>
      </c>
      <c r="J10" s="32">
        <f t="shared" si="3"/>
        <v>0</v>
      </c>
      <c r="K10" s="32">
        <f t="shared" si="3"/>
        <v>0</v>
      </c>
      <c r="L10" s="32">
        <f t="shared" si="3"/>
        <v>0</v>
      </c>
      <c r="M10" s="32">
        <f t="shared" si="3"/>
        <v>0</v>
      </c>
      <c r="N10" s="44">
        <f t="shared" si="1"/>
        <v>517351</v>
      </c>
      <c r="O10" s="45">
        <f t="shared" si="2"/>
        <v>60.993987267153976</v>
      </c>
      <c r="P10" s="10"/>
    </row>
    <row r="11" spans="1:133">
      <c r="A11" s="12"/>
      <c r="B11" s="25">
        <v>322</v>
      </c>
      <c r="C11" s="20" t="s">
        <v>0</v>
      </c>
      <c r="D11" s="46">
        <v>49943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1"/>
        <v>49943</v>
      </c>
      <c r="O11" s="47">
        <f t="shared" si="2"/>
        <v>5.8881160103749117</v>
      </c>
      <c r="P11" s="9"/>
    </row>
    <row r="12" spans="1:133">
      <c r="A12" s="12"/>
      <c r="B12" s="25">
        <v>324.20999999999998</v>
      </c>
      <c r="C12" s="20" t="s">
        <v>177</v>
      </c>
      <c r="D12" s="46">
        <v>10200</v>
      </c>
      <c r="E12" s="46">
        <v>0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1"/>
        <v>10200</v>
      </c>
      <c r="O12" s="47">
        <f t="shared" si="2"/>
        <v>1.2025465692053761</v>
      </c>
      <c r="P12" s="9"/>
    </row>
    <row r="13" spans="1:133">
      <c r="A13" s="12"/>
      <c r="B13" s="25">
        <v>329</v>
      </c>
      <c r="C13" s="20" t="s">
        <v>17</v>
      </c>
      <c r="D13" s="46">
        <v>1413</v>
      </c>
      <c r="E13" s="46">
        <v>455795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457208</v>
      </c>
      <c r="O13" s="47">
        <f t="shared" si="2"/>
        <v>53.903324687573686</v>
      </c>
      <c r="P13" s="9"/>
    </row>
    <row r="14" spans="1:133" ht="15.75">
      <c r="A14" s="29" t="s">
        <v>18</v>
      </c>
      <c r="B14" s="30"/>
      <c r="C14" s="31"/>
      <c r="D14" s="32">
        <f t="shared" ref="D14:M14" si="4">SUM(D15:D31)</f>
        <v>2310549</v>
      </c>
      <c r="E14" s="32">
        <f t="shared" si="4"/>
        <v>2049194</v>
      </c>
      <c r="F14" s="32">
        <f t="shared" si="4"/>
        <v>325704</v>
      </c>
      <c r="G14" s="32">
        <f t="shared" si="4"/>
        <v>692361</v>
      </c>
      <c r="H14" s="32">
        <f t="shared" si="4"/>
        <v>0</v>
      </c>
      <c r="I14" s="32">
        <f t="shared" si="4"/>
        <v>0</v>
      </c>
      <c r="J14" s="32">
        <f t="shared" si="4"/>
        <v>0</v>
      </c>
      <c r="K14" s="32">
        <f t="shared" si="4"/>
        <v>0</v>
      </c>
      <c r="L14" s="32">
        <f t="shared" si="4"/>
        <v>0</v>
      </c>
      <c r="M14" s="32">
        <f t="shared" si="4"/>
        <v>0</v>
      </c>
      <c r="N14" s="44">
        <f t="shared" si="1"/>
        <v>5377808</v>
      </c>
      <c r="O14" s="45">
        <f t="shared" si="2"/>
        <v>634.02593727894362</v>
      </c>
      <c r="P14" s="10"/>
    </row>
    <row r="15" spans="1:133">
      <c r="A15" s="12"/>
      <c r="B15" s="25">
        <v>334.1</v>
      </c>
      <c r="C15" s="20" t="s">
        <v>20</v>
      </c>
      <c r="D15" s="46">
        <v>0</v>
      </c>
      <c r="E15" s="46">
        <v>11878</v>
      </c>
      <c r="F15" s="46">
        <v>0</v>
      </c>
      <c r="G15" s="46">
        <v>692361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1"/>
        <v>704239</v>
      </c>
      <c r="O15" s="47">
        <f t="shared" si="2"/>
        <v>83.027469936335777</v>
      </c>
      <c r="P15" s="9"/>
    </row>
    <row r="16" spans="1:133">
      <c r="A16" s="12"/>
      <c r="B16" s="25">
        <v>334.2</v>
      </c>
      <c r="C16" s="20" t="s">
        <v>21</v>
      </c>
      <c r="D16" s="46">
        <v>182742</v>
      </c>
      <c r="E16" s="46">
        <v>514801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1"/>
        <v>697543</v>
      </c>
      <c r="O16" s="47">
        <f t="shared" si="2"/>
        <v>82.238033482669181</v>
      </c>
      <c r="P16" s="9"/>
    </row>
    <row r="17" spans="1:16">
      <c r="A17" s="12"/>
      <c r="B17" s="25">
        <v>334.39</v>
      </c>
      <c r="C17" s="20" t="s">
        <v>115</v>
      </c>
      <c r="D17" s="46">
        <v>504570</v>
      </c>
      <c r="E17" s="46">
        <v>94988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ref="N17:N30" si="5">SUM(D17:M17)</f>
        <v>599558</v>
      </c>
      <c r="O17" s="47">
        <f t="shared" si="2"/>
        <v>70.685923131336949</v>
      </c>
      <c r="P17" s="9"/>
    </row>
    <row r="18" spans="1:16">
      <c r="A18" s="12"/>
      <c r="B18" s="25">
        <v>334.69</v>
      </c>
      <c r="C18" s="20" t="s">
        <v>116</v>
      </c>
      <c r="D18" s="46">
        <v>0</v>
      </c>
      <c r="E18" s="46">
        <v>350000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5"/>
        <v>350000</v>
      </c>
      <c r="O18" s="47">
        <f t="shared" si="2"/>
        <v>41.263852864890353</v>
      </c>
      <c r="P18" s="9"/>
    </row>
    <row r="19" spans="1:16">
      <c r="A19" s="12"/>
      <c r="B19" s="25">
        <v>334.7</v>
      </c>
      <c r="C19" s="20" t="s">
        <v>25</v>
      </c>
      <c r="D19" s="46">
        <v>277372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5"/>
        <v>277372</v>
      </c>
      <c r="O19" s="47">
        <f t="shared" si="2"/>
        <v>32.701249705258192</v>
      </c>
      <c r="P19" s="9"/>
    </row>
    <row r="20" spans="1:16">
      <c r="A20" s="12"/>
      <c r="B20" s="25">
        <v>334.83</v>
      </c>
      <c r="C20" s="20" t="s">
        <v>93</v>
      </c>
      <c r="D20" s="46">
        <v>0</v>
      </c>
      <c r="E20" s="46">
        <v>28088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5"/>
        <v>28088</v>
      </c>
      <c r="O20" s="47">
        <f t="shared" si="2"/>
        <v>3.3114831407686864</v>
      </c>
      <c r="P20" s="9"/>
    </row>
    <row r="21" spans="1:16">
      <c r="A21" s="12"/>
      <c r="B21" s="25">
        <v>335.12</v>
      </c>
      <c r="C21" s="20" t="s">
        <v>117</v>
      </c>
      <c r="D21" s="46">
        <v>170782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5"/>
        <v>170782</v>
      </c>
      <c r="O21" s="47">
        <f t="shared" si="2"/>
        <v>20.134638057062013</v>
      </c>
      <c r="P21" s="9"/>
    </row>
    <row r="22" spans="1:16">
      <c r="A22" s="12"/>
      <c r="B22" s="25">
        <v>335.13</v>
      </c>
      <c r="C22" s="20" t="s">
        <v>118</v>
      </c>
      <c r="D22" s="46">
        <v>18989</v>
      </c>
      <c r="E22" s="46">
        <v>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5"/>
        <v>18989</v>
      </c>
      <c r="O22" s="47">
        <f t="shared" si="2"/>
        <v>2.2387408630040087</v>
      </c>
      <c r="P22" s="9"/>
    </row>
    <row r="23" spans="1:16">
      <c r="A23" s="12"/>
      <c r="B23" s="25">
        <v>335.14</v>
      </c>
      <c r="C23" s="20" t="s">
        <v>119</v>
      </c>
      <c r="D23" s="46">
        <v>2773</v>
      </c>
      <c r="E23" s="46">
        <v>0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 t="shared" si="5"/>
        <v>2773</v>
      </c>
      <c r="O23" s="47">
        <f t="shared" si="2"/>
        <v>0.32692761141240273</v>
      </c>
      <c r="P23" s="9"/>
    </row>
    <row r="24" spans="1:16">
      <c r="A24" s="12"/>
      <c r="B24" s="25">
        <v>335.15</v>
      </c>
      <c r="C24" s="20" t="s">
        <v>120</v>
      </c>
      <c r="D24" s="46">
        <v>104</v>
      </c>
      <c r="E24" s="46">
        <v>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 t="shared" si="5"/>
        <v>104</v>
      </c>
      <c r="O24" s="47">
        <f t="shared" si="2"/>
        <v>1.2261259136995991E-2</v>
      </c>
      <c r="P24" s="9"/>
    </row>
    <row r="25" spans="1:16">
      <c r="A25" s="12"/>
      <c r="B25" s="25">
        <v>335.16</v>
      </c>
      <c r="C25" s="20" t="s">
        <v>142</v>
      </c>
      <c r="D25" s="46">
        <v>583938</v>
      </c>
      <c r="E25" s="46">
        <v>0</v>
      </c>
      <c r="F25" s="46">
        <v>325704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5"/>
        <v>909642</v>
      </c>
      <c r="O25" s="47">
        <f t="shared" si="2"/>
        <v>107.24381042207027</v>
      </c>
      <c r="P25" s="9"/>
    </row>
    <row r="26" spans="1:16">
      <c r="A26" s="12"/>
      <c r="B26" s="25">
        <v>335.17</v>
      </c>
      <c r="C26" s="20" t="s">
        <v>121</v>
      </c>
      <c r="D26" s="46">
        <v>220150</v>
      </c>
      <c r="E26" s="46">
        <v>15000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5"/>
        <v>235150</v>
      </c>
      <c r="O26" s="47">
        <f t="shared" si="2"/>
        <v>27.723414289082765</v>
      </c>
      <c r="P26" s="9"/>
    </row>
    <row r="27" spans="1:16">
      <c r="A27" s="12"/>
      <c r="B27" s="25">
        <v>335.19</v>
      </c>
      <c r="C27" s="20" t="s">
        <v>123</v>
      </c>
      <c r="D27" s="46">
        <v>0</v>
      </c>
      <c r="E27" s="46">
        <v>171696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5"/>
        <v>171696</v>
      </c>
      <c r="O27" s="47">
        <f t="shared" si="2"/>
        <v>20.242395661400614</v>
      </c>
      <c r="P27" s="9"/>
    </row>
    <row r="28" spans="1:16">
      <c r="A28" s="12"/>
      <c r="B28" s="25">
        <v>335.49</v>
      </c>
      <c r="C28" s="20" t="s">
        <v>34</v>
      </c>
      <c r="D28" s="46">
        <v>0</v>
      </c>
      <c r="E28" s="46">
        <v>862743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5"/>
        <v>862743</v>
      </c>
      <c r="O28" s="47">
        <f t="shared" si="2"/>
        <v>101.71457203489743</v>
      </c>
      <c r="P28" s="9"/>
    </row>
    <row r="29" spans="1:16">
      <c r="A29" s="12"/>
      <c r="B29" s="25">
        <v>335.9</v>
      </c>
      <c r="C29" s="20" t="s">
        <v>36</v>
      </c>
      <c r="D29" s="46">
        <v>231858</v>
      </c>
      <c r="E29" s="46">
        <v>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5"/>
        <v>231858</v>
      </c>
      <c r="O29" s="47">
        <f t="shared" si="2"/>
        <v>27.335298278707853</v>
      </c>
      <c r="P29" s="9"/>
    </row>
    <row r="30" spans="1:16">
      <c r="A30" s="12"/>
      <c r="B30" s="25">
        <v>336</v>
      </c>
      <c r="C30" s="20" t="s">
        <v>84</v>
      </c>
      <c r="D30" s="46">
        <v>77708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5"/>
        <v>77708</v>
      </c>
      <c r="O30" s="47">
        <f t="shared" si="2"/>
        <v>9.1615185097854273</v>
      </c>
      <c r="P30" s="9"/>
    </row>
    <row r="31" spans="1:16">
      <c r="A31" s="12"/>
      <c r="B31" s="25">
        <v>337.2</v>
      </c>
      <c r="C31" s="20" t="s">
        <v>37</v>
      </c>
      <c r="D31" s="46">
        <v>39563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>SUM(D31:M31)</f>
        <v>39563</v>
      </c>
      <c r="O31" s="47">
        <f t="shared" si="2"/>
        <v>4.6643480311247352</v>
      </c>
      <c r="P31" s="9"/>
    </row>
    <row r="32" spans="1:16" ht="15.75">
      <c r="A32" s="29" t="s">
        <v>44</v>
      </c>
      <c r="B32" s="30"/>
      <c r="C32" s="31"/>
      <c r="D32" s="32">
        <f t="shared" ref="D32:M32" si="6">SUM(D33:D43)</f>
        <v>96075</v>
      </c>
      <c r="E32" s="32">
        <f t="shared" si="6"/>
        <v>395257</v>
      </c>
      <c r="F32" s="32">
        <f t="shared" si="6"/>
        <v>0</v>
      </c>
      <c r="G32" s="32">
        <f t="shared" si="6"/>
        <v>0</v>
      </c>
      <c r="H32" s="32">
        <f t="shared" si="6"/>
        <v>0</v>
      </c>
      <c r="I32" s="32">
        <f t="shared" si="6"/>
        <v>0</v>
      </c>
      <c r="J32" s="32">
        <f t="shared" si="6"/>
        <v>0</v>
      </c>
      <c r="K32" s="32">
        <f t="shared" si="6"/>
        <v>0</v>
      </c>
      <c r="L32" s="32">
        <f t="shared" si="6"/>
        <v>0</v>
      </c>
      <c r="M32" s="32">
        <f t="shared" si="6"/>
        <v>0</v>
      </c>
      <c r="N32" s="32">
        <f>SUM(D32:M32)</f>
        <v>491332</v>
      </c>
      <c r="O32" s="45">
        <f t="shared" si="2"/>
        <v>57.926432445178023</v>
      </c>
      <c r="P32" s="10"/>
    </row>
    <row r="33" spans="1:16">
      <c r="A33" s="12"/>
      <c r="B33" s="25">
        <v>341.1</v>
      </c>
      <c r="C33" s="20" t="s">
        <v>135</v>
      </c>
      <c r="D33" s="46">
        <v>0</v>
      </c>
      <c r="E33" s="46">
        <v>26071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>SUM(D33:M33)</f>
        <v>26071</v>
      </c>
      <c r="O33" s="47">
        <f t="shared" si="2"/>
        <v>3.0736854515444469</v>
      </c>
      <c r="P33" s="9"/>
    </row>
    <row r="34" spans="1:16">
      <c r="A34" s="12"/>
      <c r="B34" s="25">
        <v>341.15</v>
      </c>
      <c r="C34" s="20" t="s">
        <v>174</v>
      </c>
      <c r="D34" s="46">
        <v>0</v>
      </c>
      <c r="E34" s="46">
        <v>8142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ref="N34:N43" si="7">SUM(D34:M34)</f>
        <v>8142</v>
      </c>
      <c r="O34" s="47">
        <f t="shared" si="2"/>
        <v>0.9599151143598208</v>
      </c>
      <c r="P34" s="9"/>
    </row>
    <row r="35" spans="1:16">
      <c r="A35" s="12"/>
      <c r="B35" s="25">
        <v>341.2</v>
      </c>
      <c r="C35" s="20" t="s">
        <v>178</v>
      </c>
      <c r="D35" s="46">
        <v>8345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7"/>
        <v>8345</v>
      </c>
      <c r="O35" s="47">
        <f t="shared" si="2"/>
        <v>0.98384814902145723</v>
      </c>
      <c r="P35" s="9"/>
    </row>
    <row r="36" spans="1:16">
      <c r="A36" s="12"/>
      <c r="B36" s="25">
        <v>341.51</v>
      </c>
      <c r="C36" s="20" t="s">
        <v>124</v>
      </c>
      <c r="D36" s="46">
        <v>67463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7"/>
        <v>67463</v>
      </c>
      <c r="O36" s="47">
        <f t="shared" si="2"/>
        <v>7.9536665880688515</v>
      </c>
      <c r="P36" s="9"/>
    </row>
    <row r="37" spans="1:16">
      <c r="A37" s="12"/>
      <c r="B37" s="25">
        <v>341.55</v>
      </c>
      <c r="C37" s="20" t="s">
        <v>127</v>
      </c>
      <c r="D37" s="46">
        <v>62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7"/>
        <v>62</v>
      </c>
      <c r="O37" s="47">
        <f t="shared" ref="O37:O53" si="8">(N37/O$55)</f>
        <v>7.3095967932091492E-3</v>
      </c>
      <c r="P37" s="9"/>
    </row>
    <row r="38" spans="1:16">
      <c r="A38" s="12"/>
      <c r="B38" s="25">
        <v>341.9</v>
      </c>
      <c r="C38" s="20" t="s">
        <v>136</v>
      </c>
      <c r="D38" s="46">
        <v>0</v>
      </c>
      <c r="E38" s="46">
        <v>6011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7"/>
        <v>6011</v>
      </c>
      <c r="O38" s="47">
        <f t="shared" si="8"/>
        <v>0.70867719877387414</v>
      </c>
      <c r="P38" s="9"/>
    </row>
    <row r="39" spans="1:16">
      <c r="A39" s="12"/>
      <c r="B39" s="25">
        <v>342.6</v>
      </c>
      <c r="C39" s="20" t="s">
        <v>87</v>
      </c>
      <c r="D39" s="46">
        <v>0</v>
      </c>
      <c r="E39" s="46">
        <v>224043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7"/>
        <v>224043</v>
      </c>
      <c r="O39" s="47">
        <f t="shared" si="8"/>
        <v>26.413935392596088</v>
      </c>
      <c r="P39" s="9"/>
    </row>
    <row r="40" spans="1:16">
      <c r="A40" s="12"/>
      <c r="B40" s="25">
        <v>343.4</v>
      </c>
      <c r="C40" s="20" t="s">
        <v>57</v>
      </c>
      <c r="D40" s="46">
        <v>0</v>
      </c>
      <c r="E40" s="46">
        <v>126789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7"/>
        <v>126789</v>
      </c>
      <c r="O40" s="47">
        <f t="shared" si="8"/>
        <v>14.948007545390238</v>
      </c>
      <c r="P40" s="9"/>
    </row>
    <row r="41" spans="1:16">
      <c r="A41" s="12"/>
      <c r="B41" s="25">
        <v>347.2</v>
      </c>
      <c r="C41" s="20" t="s">
        <v>58</v>
      </c>
      <c r="D41" s="46">
        <v>10505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7"/>
        <v>10505</v>
      </c>
      <c r="O41" s="47">
        <f t="shared" si="8"/>
        <v>1.2385050695590663</v>
      </c>
      <c r="P41" s="9"/>
    </row>
    <row r="42" spans="1:16">
      <c r="A42" s="12"/>
      <c r="B42" s="25">
        <v>347.5</v>
      </c>
      <c r="C42" s="20" t="s">
        <v>59</v>
      </c>
      <c r="D42" s="46">
        <v>9700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7"/>
        <v>9700</v>
      </c>
      <c r="O42" s="47">
        <f t="shared" si="8"/>
        <v>1.1435982079698184</v>
      </c>
      <c r="P42" s="9"/>
    </row>
    <row r="43" spans="1:16">
      <c r="A43" s="12"/>
      <c r="B43" s="25">
        <v>348.85</v>
      </c>
      <c r="C43" s="20" t="s">
        <v>179</v>
      </c>
      <c r="D43" s="46">
        <v>0</v>
      </c>
      <c r="E43" s="46">
        <v>4201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7"/>
        <v>4201</v>
      </c>
      <c r="O43" s="47">
        <f t="shared" si="8"/>
        <v>0.49528413110115538</v>
      </c>
      <c r="P43" s="9"/>
    </row>
    <row r="44" spans="1:16" ht="15.75">
      <c r="A44" s="29" t="s">
        <v>45</v>
      </c>
      <c r="B44" s="30"/>
      <c r="C44" s="31"/>
      <c r="D44" s="32">
        <f t="shared" ref="D44:M44" si="9">SUM(D45:D46)</f>
        <v>15244</v>
      </c>
      <c r="E44" s="32">
        <f t="shared" si="9"/>
        <v>126217</v>
      </c>
      <c r="F44" s="32">
        <f t="shared" si="9"/>
        <v>0</v>
      </c>
      <c r="G44" s="32">
        <f t="shared" si="9"/>
        <v>0</v>
      </c>
      <c r="H44" s="32">
        <f t="shared" si="9"/>
        <v>0</v>
      </c>
      <c r="I44" s="32">
        <f t="shared" si="9"/>
        <v>0</v>
      </c>
      <c r="J44" s="32">
        <f t="shared" si="9"/>
        <v>0</v>
      </c>
      <c r="K44" s="32">
        <f t="shared" si="9"/>
        <v>0</v>
      </c>
      <c r="L44" s="32">
        <f t="shared" si="9"/>
        <v>0</v>
      </c>
      <c r="M44" s="32">
        <f t="shared" si="9"/>
        <v>0</v>
      </c>
      <c r="N44" s="32">
        <f t="shared" ref="N44:N53" si="10">SUM(D44:M44)</f>
        <v>141461</v>
      </c>
      <c r="O44" s="45">
        <f t="shared" si="8"/>
        <v>16.677788257486441</v>
      </c>
      <c r="P44" s="10"/>
    </row>
    <row r="45" spans="1:16">
      <c r="A45" s="13"/>
      <c r="B45" s="39">
        <v>352</v>
      </c>
      <c r="C45" s="21" t="s">
        <v>62</v>
      </c>
      <c r="D45" s="46">
        <v>2037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0"/>
        <v>2037</v>
      </c>
      <c r="O45" s="47">
        <f t="shared" si="8"/>
        <v>0.24015562367366186</v>
      </c>
      <c r="P45" s="9"/>
    </row>
    <row r="46" spans="1:16">
      <c r="A46" s="13"/>
      <c r="B46" s="39">
        <v>359</v>
      </c>
      <c r="C46" s="21" t="s">
        <v>63</v>
      </c>
      <c r="D46" s="46">
        <v>13207</v>
      </c>
      <c r="E46" s="46">
        <v>126217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0"/>
        <v>139424</v>
      </c>
      <c r="O46" s="47">
        <f t="shared" si="8"/>
        <v>16.437632633812779</v>
      </c>
      <c r="P46" s="9"/>
    </row>
    <row r="47" spans="1:16" ht="15.75">
      <c r="A47" s="29" t="s">
        <v>3</v>
      </c>
      <c r="B47" s="30"/>
      <c r="C47" s="31"/>
      <c r="D47" s="32">
        <f t="shared" ref="D47:M47" si="11">SUM(D48:D50)</f>
        <v>404526</v>
      </c>
      <c r="E47" s="32">
        <f t="shared" si="11"/>
        <v>181142</v>
      </c>
      <c r="F47" s="32">
        <f t="shared" si="11"/>
        <v>658</v>
      </c>
      <c r="G47" s="32">
        <f t="shared" si="11"/>
        <v>10550</v>
      </c>
      <c r="H47" s="32">
        <f t="shared" si="11"/>
        <v>0</v>
      </c>
      <c r="I47" s="32">
        <f t="shared" si="11"/>
        <v>0</v>
      </c>
      <c r="J47" s="32">
        <f t="shared" si="11"/>
        <v>0</v>
      </c>
      <c r="K47" s="32">
        <f t="shared" si="11"/>
        <v>0</v>
      </c>
      <c r="L47" s="32">
        <f t="shared" si="11"/>
        <v>0</v>
      </c>
      <c r="M47" s="32">
        <f t="shared" si="11"/>
        <v>0</v>
      </c>
      <c r="N47" s="32">
        <f t="shared" si="10"/>
        <v>596876</v>
      </c>
      <c r="O47" s="45">
        <f t="shared" si="8"/>
        <v>70.369724121669421</v>
      </c>
      <c r="P47" s="10"/>
    </row>
    <row r="48" spans="1:16">
      <c r="A48" s="12"/>
      <c r="B48" s="25">
        <v>361.1</v>
      </c>
      <c r="C48" s="20" t="s">
        <v>64</v>
      </c>
      <c r="D48" s="46">
        <v>11526</v>
      </c>
      <c r="E48" s="46">
        <v>10740</v>
      </c>
      <c r="F48" s="46">
        <v>658</v>
      </c>
      <c r="G48" s="46">
        <v>10550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0"/>
        <v>33474</v>
      </c>
      <c r="O48" s="47">
        <f t="shared" si="8"/>
        <v>3.9464748879981135</v>
      </c>
      <c r="P48" s="9"/>
    </row>
    <row r="49" spans="1:119">
      <c r="A49" s="12"/>
      <c r="B49" s="25">
        <v>362</v>
      </c>
      <c r="C49" s="20" t="s">
        <v>65</v>
      </c>
      <c r="D49" s="46">
        <v>59222</v>
      </c>
      <c r="E49" s="46">
        <v>108399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0"/>
        <v>167621</v>
      </c>
      <c r="O49" s="47">
        <f t="shared" si="8"/>
        <v>19.761966517330819</v>
      </c>
      <c r="P49" s="9"/>
    </row>
    <row r="50" spans="1:119">
      <c r="A50" s="12"/>
      <c r="B50" s="25">
        <v>369.9</v>
      </c>
      <c r="C50" s="20" t="s">
        <v>66</v>
      </c>
      <c r="D50" s="46">
        <v>333778</v>
      </c>
      <c r="E50" s="46">
        <v>62003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0"/>
        <v>395781</v>
      </c>
      <c r="O50" s="47">
        <f t="shared" si="8"/>
        <v>46.661282716340487</v>
      </c>
      <c r="P50" s="9"/>
    </row>
    <row r="51" spans="1:119" ht="15.75">
      <c r="A51" s="29" t="s">
        <v>46</v>
      </c>
      <c r="B51" s="30"/>
      <c r="C51" s="31"/>
      <c r="D51" s="32">
        <f t="shared" ref="D51:M51" si="12">SUM(D52:D52)</f>
        <v>0</v>
      </c>
      <c r="E51" s="32">
        <f t="shared" si="12"/>
        <v>3288066</v>
      </c>
      <c r="F51" s="32">
        <f t="shared" si="12"/>
        <v>0</v>
      </c>
      <c r="G51" s="32">
        <f t="shared" si="12"/>
        <v>0</v>
      </c>
      <c r="H51" s="32">
        <f t="shared" si="12"/>
        <v>0</v>
      </c>
      <c r="I51" s="32">
        <f t="shared" si="12"/>
        <v>0</v>
      </c>
      <c r="J51" s="32">
        <f t="shared" si="12"/>
        <v>0</v>
      </c>
      <c r="K51" s="32">
        <f t="shared" si="12"/>
        <v>0</v>
      </c>
      <c r="L51" s="32">
        <f t="shared" si="12"/>
        <v>0</v>
      </c>
      <c r="M51" s="32">
        <f t="shared" si="12"/>
        <v>0</v>
      </c>
      <c r="N51" s="32">
        <f t="shared" si="10"/>
        <v>3288066</v>
      </c>
      <c r="O51" s="45">
        <f t="shared" si="8"/>
        <v>387.65220466871023</v>
      </c>
      <c r="P51" s="9"/>
    </row>
    <row r="52" spans="1:119" ht="15.75" thickBot="1">
      <c r="A52" s="12"/>
      <c r="B52" s="25">
        <v>381</v>
      </c>
      <c r="C52" s="20" t="s">
        <v>67</v>
      </c>
      <c r="D52" s="46">
        <v>0</v>
      </c>
      <c r="E52" s="46">
        <v>3288066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0"/>
        <v>3288066</v>
      </c>
      <c r="O52" s="47">
        <f t="shared" si="8"/>
        <v>387.65220466871023</v>
      </c>
      <c r="P52" s="9"/>
    </row>
    <row r="53" spans="1:119" ht="16.5" thickBot="1">
      <c r="A53" s="14" t="s">
        <v>60</v>
      </c>
      <c r="B53" s="23"/>
      <c r="C53" s="22"/>
      <c r="D53" s="15">
        <f t="shared" ref="D53:M53" si="13">SUM(D5,D10,D14,D32,D44,D47,D51)</f>
        <v>5356484</v>
      </c>
      <c r="E53" s="15">
        <f t="shared" si="13"/>
        <v>6706243</v>
      </c>
      <c r="F53" s="15">
        <f t="shared" si="13"/>
        <v>326362</v>
      </c>
      <c r="G53" s="15">
        <f t="shared" si="13"/>
        <v>702911</v>
      </c>
      <c r="H53" s="15">
        <f t="shared" si="13"/>
        <v>0</v>
      </c>
      <c r="I53" s="15">
        <f t="shared" si="13"/>
        <v>0</v>
      </c>
      <c r="J53" s="15">
        <f t="shared" si="13"/>
        <v>0</v>
      </c>
      <c r="K53" s="15">
        <f t="shared" si="13"/>
        <v>0</v>
      </c>
      <c r="L53" s="15">
        <f t="shared" si="13"/>
        <v>0</v>
      </c>
      <c r="M53" s="15">
        <f t="shared" si="13"/>
        <v>0</v>
      </c>
      <c r="N53" s="15">
        <f t="shared" si="10"/>
        <v>13092000</v>
      </c>
      <c r="O53" s="38">
        <f t="shared" si="8"/>
        <v>1543.5038905918416</v>
      </c>
      <c r="P53" s="6"/>
      <c r="Q53" s="2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  <c r="BM53" s="5"/>
      <c r="BN53" s="5"/>
      <c r="BO53" s="5"/>
      <c r="BP53" s="5"/>
      <c r="BQ53" s="5"/>
      <c r="BR53" s="5"/>
      <c r="BS53" s="5"/>
      <c r="BT53" s="5"/>
      <c r="BU53" s="5"/>
      <c r="BV53" s="5"/>
      <c r="BW53" s="5"/>
      <c r="BX53" s="5"/>
      <c r="BY53" s="5"/>
      <c r="BZ53" s="5"/>
      <c r="CA53" s="5"/>
      <c r="CB53" s="5"/>
      <c r="CC53" s="5"/>
      <c r="CD53" s="5"/>
      <c r="CE53" s="5"/>
      <c r="CF53" s="5"/>
      <c r="CG53" s="5"/>
      <c r="CH53" s="5"/>
      <c r="CI53" s="5"/>
      <c r="CJ53" s="5"/>
      <c r="CK53" s="5"/>
      <c r="CL53" s="5"/>
      <c r="CM53" s="5"/>
      <c r="CN53" s="5"/>
      <c r="CO53" s="5"/>
      <c r="CP53" s="5"/>
      <c r="CQ53" s="5"/>
      <c r="CR53" s="5"/>
      <c r="CS53" s="5"/>
      <c r="CT53" s="5"/>
      <c r="CU53" s="5"/>
      <c r="CV53" s="5"/>
      <c r="CW53" s="5"/>
      <c r="CX53" s="5"/>
      <c r="CY53" s="5"/>
      <c r="CZ53" s="5"/>
      <c r="DA53" s="5"/>
      <c r="DB53" s="5"/>
      <c r="DC53" s="5"/>
      <c r="DD53" s="5"/>
      <c r="DE53" s="5"/>
      <c r="DF53" s="5"/>
      <c r="DG53" s="5"/>
      <c r="DH53" s="5"/>
      <c r="DI53" s="5"/>
      <c r="DJ53" s="5"/>
      <c r="DK53" s="5"/>
      <c r="DL53" s="5"/>
      <c r="DM53" s="5"/>
      <c r="DN53" s="5"/>
      <c r="DO53" s="5"/>
    </row>
    <row r="54" spans="1:119">
      <c r="A54" s="16"/>
      <c r="B54" s="18"/>
      <c r="C54" s="18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9"/>
    </row>
    <row r="55" spans="1:119">
      <c r="A55" s="40"/>
      <c r="B55" s="41"/>
      <c r="C55" s="41"/>
      <c r="D55" s="42"/>
      <c r="E55" s="42"/>
      <c r="F55" s="42"/>
      <c r="G55" s="42"/>
      <c r="H55" s="42"/>
      <c r="I55" s="42"/>
      <c r="J55" s="42"/>
      <c r="K55" s="42"/>
      <c r="L55" s="119" t="s">
        <v>180</v>
      </c>
      <c r="M55" s="119"/>
      <c r="N55" s="119"/>
      <c r="O55" s="43">
        <v>8482</v>
      </c>
    </row>
    <row r="56" spans="1:119">
      <c r="A56" s="120"/>
      <c r="B56" s="97"/>
      <c r="C56" s="97"/>
      <c r="D56" s="97"/>
      <c r="E56" s="97"/>
      <c r="F56" s="97"/>
      <c r="G56" s="97"/>
      <c r="H56" s="97"/>
      <c r="I56" s="97"/>
      <c r="J56" s="97"/>
      <c r="K56" s="97"/>
      <c r="L56" s="97"/>
      <c r="M56" s="97"/>
      <c r="N56" s="97"/>
      <c r="O56" s="98"/>
    </row>
    <row r="57" spans="1:119" ht="15.75" customHeight="1" thickBot="1">
      <c r="A57" s="121" t="s">
        <v>90</v>
      </c>
      <c r="B57" s="100"/>
      <c r="C57" s="100"/>
      <c r="D57" s="100"/>
      <c r="E57" s="100"/>
      <c r="F57" s="100"/>
      <c r="G57" s="100"/>
      <c r="H57" s="100"/>
      <c r="I57" s="100"/>
      <c r="J57" s="100"/>
      <c r="K57" s="100"/>
      <c r="L57" s="100"/>
      <c r="M57" s="100"/>
      <c r="N57" s="100"/>
      <c r="O57" s="101"/>
    </row>
  </sheetData>
  <mergeCells count="10">
    <mergeCell ref="L55:N55"/>
    <mergeCell ref="A56:O56"/>
    <mergeCell ref="A57:O57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C62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75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173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68</v>
      </c>
      <c r="B3" s="109"/>
      <c r="C3" s="110"/>
      <c r="D3" s="129" t="s">
        <v>40</v>
      </c>
      <c r="E3" s="130"/>
      <c r="F3" s="130"/>
      <c r="G3" s="130"/>
      <c r="H3" s="131"/>
      <c r="I3" s="129" t="s">
        <v>41</v>
      </c>
      <c r="J3" s="131"/>
      <c r="K3" s="129" t="s">
        <v>43</v>
      </c>
      <c r="L3" s="131"/>
      <c r="M3" s="36"/>
      <c r="N3" s="37"/>
      <c r="O3" s="132" t="s">
        <v>73</v>
      </c>
      <c r="P3" s="11"/>
      <c r="Q3"/>
    </row>
    <row r="4" spans="1:133" ht="32.25" customHeight="1" thickBot="1">
      <c r="A4" s="111"/>
      <c r="B4" s="112"/>
      <c r="C4" s="113"/>
      <c r="D4" s="34" t="s">
        <v>4</v>
      </c>
      <c r="E4" s="34" t="s">
        <v>69</v>
      </c>
      <c r="F4" s="34" t="s">
        <v>70</v>
      </c>
      <c r="G4" s="34" t="s">
        <v>71</v>
      </c>
      <c r="H4" s="34" t="s">
        <v>5</v>
      </c>
      <c r="I4" s="34" t="s">
        <v>6</v>
      </c>
      <c r="J4" s="35" t="s">
        <v>72</v>
      </c>
      <c r="K4" s="35" t="s">
        <v>7</v>
      </c>
      <c r="L4" s="35" t="s">
        <v>8</v>
      </c>
      <c r="M4" s="35" t="s">
        <v>9</v>
      </c>
      <c r="N4" s="35" t="s">
        <v>42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</v>
      </c>
      <c r="B5" s="26"/>
      <c r="C5" s="26"/>
      <c r="D5" s="27">
        <f t="shared" ref="D5:M5" si="0">SUM(D6:D11)</f>
        <v>2527065</v>
      </c>
      <c r="E5" s="27">
        <f t="shared" si="0"/>
        <v>208913</v>
      </c>
      <c r="F5" s="27">
        <f t="shared" si="0"/>
        <v>375810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19" si="1">SUM(D5:M5)</f>
        <v>3111788</v>
      </c>
      <c r="O5" s="33">
        <f t="shared" ref="O5:O36" si="2">(N5/O$60)</f>
        <v>366.04964121868016</v>
      </c>
      <c r="P5" s="6"/>
    </row>
    <row r="6" spans="1:133">
      <c r="A6" s="12"/>
      <c r="B6" s="25">
        <v>311</v>
      </c>
      <c r="C6" s="20" t="s">
        <v>2</v>
      </c>
      <c r="D6" s="46">
        <v>2487734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2487734</v>
      </c>
      <c r="O6" s="47">
        <f t="shared" si="2"/>
        <v>292.64015998117867</v>
      </c>
      <c r="P6" s="9"/>
    </row>
    <row r="7" spans="1:133">
      <c r="A7" s="12"/>
      <c r="B7" s="25">
        <v>312.3</v>
      </c>
      <c r="C7" s="20" t="s">
        <v>11</v>
      </c>
      <c r="D7" s="46">
        <v>0</v>
      </c>
      <c r="E7" s="46">
        <v>13511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13511</v>
      </c>
      <c r="O7" s="47">
        <f t="shared" si="2"/>
        <v>1.5893424303023174</v>
      </c>
      <c r="P7" s="9"/>
    </row>
    <row r="8" spans="1:133">
      <c r="A8" s="12"/>
      <c r="B8" s="25">
        <v>312.41000000000003</v>
      </c>
      <c r="C8" s="20" t="s">
        <v>77</v>
      </c>
      <c r="D8" s="46">
        <v>0</v>
      </c>
      <c r="E8" s="46">
        <v>195402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195402</v>
      </c>
      <c r="O8" s="47">
        <f t="shared" si="2"/>
        <v>22.985766380425833</v>
      </c>
      <c r="P8" s="9"/>
    </row>
    <row r="9" spans="1:133">
      <c r="A9" s="12"/>
      <c r="B9" s="25">
        <v>312.60000000000002</v>
      </c>
      <c r="C9" s="20" t="s">
        <v>12</v>
      </c>
      <c r="D9" s="46">
        <v>0</v>
      </c>
      <c r="E9" s="46">
        <v>0</v>
      </c>
      <c r="F9" s="46">
        <v>375810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375810</v>
      </c>
      <c r="O9" s="47">
        <f t="shared" si="2"/>
        <v>44.207740265851079</v>
      </c>
      <c r="P9" s="9"/>
    </row>
    <row r="10" spans="1:133">
      <c r="A10" s="12"/>
      <c r="B10" s="25">
        <v>315</v>
      </c>
      <c r="C10" s="20" t="s">
        <v>114</v>
      </c>
      <c r="D10" s="46">
        <v>38051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38051</v>
      </c>
      <c r="O10" s="47">
        <f t="shared" si="2"/>
        <v>4.4760616398070816</v>
      </c>
      <c r="P10" s="9"/>
    </row>
    <row r="11" spans="1:133">
      <c r="A11" s="12"/>
      <c r="B11" s="25">
        <v>319</v>
      </c>
      <c r="C11" s="20" t="s">
        <v>92</v>
      </c>
      <c r="D11" s="46">
        <v>1280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1"/>
        <v>1280</v>
      </c>
      <c r="O11" s="47">
        <f t="shared" si="2"/>
        <v>0.15057052111516292</v>
      </c>
      <c r="P11" s="9"/>
    </row>
    <row r="12" spans="1:133" ht="15.75">
      <c r="A12" s="29" t="s">
        <v>14</v>
      </c>
      <c r="B12" s="30"/>
      <c r="C12" s="31"/>
      <c r="D12" s="32">
        <f t="shared" ref="D12:M12" si="3">SUM(D13:D15)</f>
        <v>59050</v>
      </c>
      <c r="E12" s="32">
        <f t="shared" si="3"/>
        <v>456520</v>
      </c>
      <c r="F12" s="32">
        <f t="shared" si="3"/>
        <v>0</v>
      </c>
      <c r="G12" s="32">
        <f t="shared" si="3"/>
        <v>0</v>
      </c>
      <c r="H12" s="32">
        <f t="shared" si="3"/>
        <v>0</v>
      </c>
      <c r="I12" s="32">
        <f t="shared" si="3"/>
        <v>0</v>
      </c>
      <c r="J12" s="32">
        <f t="shared" si="3"/>
        <v>0</v>
      </c>
      <c r="K12" s="32">
        <f t="shared" si="3"/>
        <v>0</v>
      </c>
      <c r="L12" s="32">
        <f t="shared" si="3"/>
        <v>0</v>
      </c>
      <c r="M12" s="32">
        <f t="shared" si="3"/>
        <v>0</v>
      </c>
      <c r="N12" s="44">
        <f t="shared" si="1"/>
        <v>515570</v>
      </c>
      <c r="O12" s="45">
        <f t="shared" si="2"/>
        <v>60.64815904011293</v>
      </c>
      <c r="P12" s="10"/>
    </row>
    <row r="13" spans="1:133">
      <c r="A13" s="12"/>
      <c r="B13" s="25">
        <v>322</v>
      </c>
      <c r="C13" s="20" t="s">
        <v>0</v>
      </c>
      <c r="D13" s="46">
        <v>51550</v>
      </c>
      <c r="E13" s="46">
        <v>0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51550</v>
      </c>
      <c r="O13" s="47">
        <f t="shared" si="2"/>
        <v>6.0639924714739442</v>
      </c>
      <c r="P13" s="9"/>
    </row>
    <row r="14" spans="1:133">
      <c r="A14" s="12"/>
      <c r="B14" s="25">
        <v>324.70999999999998</v>
      </c>
      <c r="C14" s="20" t="s">
        <v>78</v>
      </c>
      <c r="D14" s="46">
        <v>7500</v>
      </c>
      <c r="E14" s="46">
        <v>0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si="1"/>
        <v>7500</v>
      </c>
      <c r="O14" s="47">
        <f t="shared" si="2"/>
        <v>0.8822491471591577</v>
      </c>
      <c r="P14" s="9"/>
    </row>
    <row r="15" spans="1:133">
      <c r="A15" s="12"/>
      <c r="B15" s="25">
        <v>325.2</v>
      </c>
      <c r="C15" s="20" t="s">
        <v>16</v>
      </c>
      <c r="D15" s="46">
        <v>0</v>
      </c>
      <c r="E15" s="46">
        <v>456520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1"/>
        <v>456520</v>
      </c>
      <c r="O15" s="47">
        <f t="shared" si="2"/>
        <v>53.701917421479827</v>
      </c>
      <c r="P15" s="9"/>
    </row>
    <row r="16" spans="1:133" ht="15.75">
      <c r="A16" s="29" t="s">
        <v>18</v>
      </c>
      <c r="B16" s="30"/>
      <c r="C16" s="31"/>
      <c r="D16" s="32">
        <f t="shared" ref="D16:M16" si="4">SUM(D17:D37)</f>
        <v>1657371</v>
      </c>
      <c r="E16" s="32">
        <f t="shared" si="4"/>
        <v>2189815</v>
      </c>
      <c r="F16" s="32">
        <f t="shared" si="4"/>
        <v>0</v>
      </c>
      <c r="G16" s="32">
        <f t="shared" si="4"/>
        <v>724175</v>
      </c>
      <c r="H16" s="32">
        <f t="shared" si="4"/>
        <v>0</v>
      </c>
      <c r="I16" s="32">
        <f t="shared" si="4"/>
        <v>0</v>
      </c>
      <c r="J16" s="32">
        <f t="shared" si="4"/>
        <v>0</v>
      </c>
      <c r="K16" s="32">
        <f t="shared" si="4"/>
        <v>0</v>
      </c>
      <c r="L16" s="32">
        <f t="shared" si="4"/>
        <v>0</v>
      </c>
      <c r="M16" s="32">
        <f t="shared" si="4"/>
        <v>0</v>
      </c>
      <c r="N16" s="44">
        <f t="shared" si="1"/>
        <v>4571361</v>
      </c>
      <c r="O16" s="45">
        <f t="shared" si="2"/>
        <v>537.74391248088455</v>
      </c>
      <c r="P16" s="10"/>
    </row>
    <row r="17" spans="1:16">
      <c r="A17" s="12"/>
      <c r="B17" s="25">
        <v>334.1</v>
      </c>
      <c r="C17" s="20" t="s">
        <v>20</v>
      </c>
      <c r="D17" s="46">
        <v>0</v>
      </c>
      <c r="E17" s="46">
        <v>84546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1"/>
        <v>84546</v>
      </c>
      <c r="O17" s="47">
        <f t="shared" si="2"/>
        <v>9.945418186095754</v>
      </c>
      <c r="P17" s="9"/>
    </row>
    <row r="18" spans="1:16">
      <c r="A18" s="12"/>
      <c r="B18" s="25">
        <v>334.2</v>
      </c>
      <c r="C18" s="20" t="s">
        <v>21</v>
      </c>
      <c r="D18" s="46">
        <v>0</v>
      </c>
      <c r="E18" s="46">
        <v>147743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1"/>
        <v>147743</v>
      </c>
      <c r="O18" s="47">
        <f t="shared" si="2"/>
        <v>17.379484766498059</v>
      </c>
      <c r="P18" s="9"/>
    </row>
    <row r="19" spans="1:16">
      <c r="A19" s="12"/>
      <c r="B19" s="25">
        <v>334.34</v>
      </c>
      <c r="C19" s="20" t="s">
        <v>23</v>
      </c>
      <c r="D19" s="46">
        <v>0</v>
      </c>
      <c r="E19" s="46">
        <v>101230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1"/>
        <v>101230</v>
      </c>
      <c r="O19" s="47">
        <f t="shared" si="2"/>
        <v>11.908010822256205</v>
      </c>
      <c r="P19" s="9"/>
    </row>
    <row r="20" spans="1:16">
      <c r="A20" s="12"/>
      <c r="B20" s="25">
        <v>334.39</v>
      </c>
      <c r="C20" s="20" t="s">
        <v>115</v>
      </c>
      <c r="D20" s="46">
        <v>4539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ref="N20:N35" si="5">SUM(D20:M20)</f>
        <v>4539</v>
      </c>
      <c r="O20" s="47">
        <f t="shared" si="2"/>
        <v>0.53393718386072231</v>
      </c>
      <c r="P20" s="9"/>
    </row>
    <row r="21" spans="1:16">
      <c r="A21" s="12"/>
      <c r="B21" s="25">
        <v>334.49</v>
      </c>
      <c r="C21" s="20" t="s">
        <v>24</v>
      </c>
      <c r="D21" s="46">
        <v>0</v>
      </c>
      <c r="E21" s="46">
        <v>327024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5"/>
        <v>327024</v>
      </c>
      <c r="O21" s="47">
        <f t="shared" si="2"/>
        <v>38.468886013410184</v>
      </c>
      <c r="P21" s="9"/>
    </row>
    <row r="22" spans="1:16">
      <c r="A22" s="12"/>
      <c r="B22" s="25">
        <v>334.7</v>
      </c>
      <c r="C22" s="20" t="s">
        <v>25</v>
      </c>
      <c r="D22" s="46">
        <v>282380</v>
      </c>
      <c r="E22" s="46">
        <v>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5"/>
        <v>282380</v>
      </c>
      <c r="O22" s="47">
        <f t="shared" si="2"/>
        <v>33.217268556640398</v>
      </c>
      <c r="P22" s="9"/>
    </row>
    <row r="23" spans="1:16">
      <c r="A23" s="12"/>
      <c r="B23" s="25">
        <v>334.82</v>
      </c>
      <c r="C23" s="20" t="s">
        <v>103</v>
      </c>
      <c r="D23" s="46">
        <v>0</v>
      </c>
      <c r="E23" s="46">
        <v>176825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176825</v>
      </c>
      <c r="O23" s="47">
        <f t="shared" si="2"/>
        <v>20.800494059522411</v>
      </c>
      <c r="P23" s="9"/>
    </row>
    <row r="24" spans="1:16">
      <c r="A24" s="12"/>
      <c r="B24" s="25">
        <v>334.9</v>
      </c>
      <c r="C24" s="20" t="s">
        <v>27</v>
      </c>
      <c r="D24" s="46">
        <v>69770</v>
      </c>
      <c r="E24" s="46">
        <v>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 t="shared" si="5"/>
        <v>69770</v>
      </c>
      <c r="O24" s="47">
        <f t="shared" si="2"/>
        <v>8.2072697329725912</v>
      </c>
      <c r="P24" s="9"/>
    </row>
    <row r="25" spans="1:16">
      <c r="A25" s="12"/>
      <c r="B25" s="25">
        <v>335.12</v>
      </c>
      <c r="C25" s="20" t="s">
        <v>117</v>
      </c>
      <c r="D25" s="46">
        <v>163565</v>
      </c>
      <c r="E25" s="46">
        <v>0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5"/>
        <v>163565</v>
      </c>
      <c r="O25" s="47">
        <f t="shared" si="2"/>
        <v>19.240677567345017</v>
      </c>
      <c r="P25" s="9"/>
    </row>
    <row r="26" spans="1:16">
      <c r="A26" s="12"/>
      <c r="B26" s="25">
        <v>335.13</v>
      </c>
      <c r="C26" s="20" t="s">
        <v>118</v>
      </c>
      <c r="D26" s="46">
        <v>14849</v>
      </c>
      <c r="E26" s="46">
        <v>0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5"/>
        <v>14849</v>
      </c>
      <c r="O26" s="47">
        <f t="shared" si="2"/>
        <v>1.746735678155511</v>
      </c>
      <c r="P26" s="9"/>
    </row>
    <row r="27" spans="1:16">
      <c r="A27" s="12"/>
      <c r="B27" s="25">
        <v>335.14</v>
      </c>
      <c r="C27" s="20" t="s">
        <v>119</v>
      </c>
      <c r="D27" s="46">
        <v>3126</v>
      </c>
      <c r="E27" s="46">
        <v>0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5"/>
        <v>3126</v>
      </c>
      <c r="O27" s="47">
        <f t="shared" si="2"/>
        <v>0.36772144453593697</v>
      </c>
      <c r="P27" s="9"/>
    </row>
    <row r="28" spans="1:16">
      <c r="A28" s="12"/>
      <c r="B28" s="25">
        <v>335.15</v>
      </c>
      <c r="C28" s="20" t="s">
        <v>120</v>
      </c>
      <c r="D28" s="46">
        <v>97</v>
      </c>
      <c r="E28" s="46">
        <v>0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5"/>
        <v>97</v>
      </c>
      <c r="O28" s="47">
        <f t="shared" si="2"/>
        <v>1.1410422303258441E-2</v>
      </c>
      <c r="P28" s="9"/>
    </row>
    <row r="29" spans="1:16">
      <c r="A29" s="12"/>
      <c r="B29" s="25">
        <v>335.17</v>
      </c>
      <c r="C29" s="20" t="s">
        <v>121</v>
      </c>
      <c r="D29" s="46">
        <v>220150</v>
      </c>
      <c r="E29" s="46">
        <v>15000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5"/>
        <v>235150</v>
      </c>
      <c r="O29" s="47">
        <f t="shared" si="2"/>
        <v>27.661451593930124</v>
      </c>
      <c r="P29" s="9"/>
    </row>
    <row r="30" spans="1:16">
      <c r="A30" s="12"/>
      <c r="B30" s="25">
        <v>335.18</v>
      </c>
      <c r="C30" s="20" t="s">
        <v>122</v>
      </c>
      <c r="D30" s="46">
        <v>554122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5"/>
        <v>554122</v>
      </c>
      <c r="O30" s="47">
        <f t="shared" si="2"/>
        <v>65.183154922950237</v>
      </c>
      <c r="P30" s="9"/>
    </row>
    <row r="31" spans="1:16">
      <c r="A31" s="12"/>
      <c r="B31" s="25">
        <v>335.19</v>
      </c>
      <c r="C31" s="20" t="s">
        <v>123</v>
      </c>
      <c r="D31" s="46">
        <v>0</v>
      </c>
      <c r="E31" s="46">
        <v>0</v>
      </c>
      <c r="F31" s="46">
        <v>0</v>
      </c>
      <c r="G31" s="46">
        <v>724175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5"/>
        <v>724175</v>
      </c>
      <c r="O31" s="47">
        <f t="shared" si="2"/>
        <v>85.187036819197743</v>
      </c>
      <c r="P31" s="9"/>
    </row>
    <row r="32" spans="1:16">
      <c r="A32" s="12"/>
      <c r="B32" s="25">
        <v>335.22</v>
      </c>
      <c r="C32" s="20" t="s">
        <v>33</v>
      </c>
      <c r="D32" s="46">
        <v>0</v>
      </c>
      <c r="E32" s="46">
        <v>145887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5"/>
        <v>145887</v>
      </c>
      <c r="O32" s="47">
        <f t="shared" si="2"/>
        <v>17.161157510881072</v>
      </c>
      <c r="P32" s="9"/>
    </row>
    <row r="33" spans="1:16">
      <c r="A33" s="12"/>
      <c r="B33" s="25">
        <v>335.49</v>
      </c>
      <c r="C33" s="20" t="s">
        <v>34</v>
      </c>
      <c r="D33" s="46">
        <v>0</v>
      </c>
      <c r="E33" s="46">
        <v>841560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5"/>
        <v>841560</v>
      </c>
      <c r="O33" s="47">
        <f t="shared" si="2"/>
        <v>98.995412304434765</v>
      </c>
      <c r="P33" s="9"/>
    </row>
    <row r="34" spans="1:16">
      <c r="A34" s="12"/>
      <c r="B34" s="25">
        <v>335.5</v>
      </c>
      <c r="C34" s="20" t="s">
        <v>35</v>
      </c>
      <c r="D34" s="46">
        <v>0</v>
      </c>
      <c r="E34" s="46">
        <v>350000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5"/>
        <v>350000</v>
      </c>
      <c r="O34" s="47">
        <f t="shared" si="2"/>
        <v>41.171626867427364</v>
      </c>
      <c r="P34" s="9"/>
    </row>
    <row r="35" spans="1:16">
      <c r="A35" s="12"/>
      <c r="B35" s="25">
        <v>335.9</v>
      </c>
      <c r="C35" s="20" t="s">
        <v>36</v>
      </c>
      <c r="D35" s="46">
        <v>223546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5"/>
        <v>223546</v>
      </c>
      <c r="O35" s="47">
        <f t="shared" si="2"/>
        <v>26.296435713445476</v>
      </c>
      <c r="P35" s="9"/>
    </row>
    <row r="36" spans="1:16">
      <c r="A36" s="12"/>
      <c r="B36" s="25">
        <v>337.2</v>
      </c>
      <c r="C36" s="20" t="s">
        <v>37</v>
      </c>
      <c r="D36" s="46">
        <v>43518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>SUM(D36:M36)</f>
        <v>43518</v>
      </c>
      <c r="O36" s="47">
        <f t="shared" si="2"/>
        <v>5.1191624514762966</v>
      </c>
      <c r="P36" s="9"/>
    </row>
    <row r="37" spans="1:16">
      <c r="A37" s="12"/>
      <c r="B37" s="25">
        <v>339</v>
      </c>
      <c r="C37" s="20" t="s">
        <v>39</v>
      </c>
      <c r="D37" s="46">
        <v>77709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>SUM(D37:M37)</f>
        <v>77709</v>
      </c>
      <c r="O37" s="47">
        <f t="shared" ref="O37:O58" si="6">(N37/O$60)</f>
        <v>9.1411598635454645</v>
      </c>
      <c r="P37" s="9"/>
    </row>
    <row r="38" spans="1:16" ht="15.75">
      <c r="A38" s="29" t="s">
        <v>44</v>
      </c>
      <c r="B38" s="30"/>
      <c r="C38" s="31"/>
      <c r="D38" s="32">
        <f t="shared" ref="D38:M38" si="7">SUM(D39:D47)</f>
        <v>94827</v>
      </c>
      <c r="E38" s="32">
        <f t="shared" si="7"/>
        <v>424829</v>
      </c>
      <c r="F38" s="32">
        <f t="shared" si="7"/>
        <v>0</v>
      </c>
      <c r="G38" s="32">
        <f t="shared" si="7"/>
        <v>0</v>
      </c>
      <c r="H38" s="32">
        <f t="shared" si="7"/>
        <v>0</v>
      </c>
      <c r="I38" s="32">
        <f t="shared" si="7"/>
        <v>0</v>
      </c>
      <c r="J38" s="32">
        <f t="shared" si="7"/>
        <v>0</v>
      </c>
      <c r="K38" s="32">
        <f t="shared" si="7"/>
        <v>0</v>
      </c>
      <c r="L38" s="32">
        <f t="shared" si="7"/>
        <v>0</v>
      </c>
      <c r="M38" s="32">
        <f t="shared" si="7"/>
        <v>0</v>
      </c>
      <c r="N38" s="32">
        <f>SUM(D38:M38)</f>
        <v>519656</v>
      </c>
      <c r="O38" s="45">
        <f t="shared" si="6"/>
        <v>61.128808375485235</v>
      </c>
      <c r="P38" s="10"/>
    </row>
    <row r="39" spans="1:16">
      <c r="A39" s="12"/>
      <c r="B39" s="25">
        <v>341.1</v>
      </c>
      <c r="C39" s="20" t="s">
        <v>135</v>
      </c>
      <c r="D39" s="46">
        <v>0</v>
      </c>
      <c r="E39" s="46">
        <v>22193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>SUM(D39:M39)</f>
        <v>22193</v>
      </c>
      <c r="O39" s="47">
        <f t="shared" si="6"/>
        <v>2.6106340430537585</v>
      </c>
      <c r="P39" s="9"/>
    </row>
    <row r="40" spans="1:16">
      <c r="A40" s="12"/>
      <c r="B40" s="25">
        <v>341.15</v>
      </c>
      <c r="C40" s="20" t="s">
        <v>174</v>
      </c>
      <c r="D40" s="46">
        <v>0</v>
      </c>
      <c r="E40" s="46">
        <v>2098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ref="N40:N47" si="8">SUM(D40:M40)</f>
        <v>2098</v>
      </c>
      <c r="O40" s="47">
        <f t="shared" si="6"/>
        <v>0.24679449476532173</v>
      </c>
      <c r="P40" s="9"/>
    </row>
    <row r="41" spans="1:16">
      <c r="A41" s="12"/>
      <c r="B41" s="25">
        <v>341.51</v>
      </c>
      <c r="C41" s="20" t="s">
        <v>124</v>
      </c>
      <c r="D41" s="46">
        <v>67038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8"/>
        <v>67038</v>
      </c>
      <c r="O41" s="47">
        <f t="shared" si="6"/>
        <v>7.8858957769674154</v>
      </c>
      <c r="P41" s="9"/>
    </row>
    <row r="42" spans="1:16">
      <c r="A42" s="12"/>
      <c r="B42" s="25">
        <v>341.9</v>
      </c>
      <c r="C42" s="20" t="s">
        <v>136</v>
      </c>
      <c r="D42" s="46">
        <v>0</v>
      </c>
      <c r="E42" s="46">
        <v>42140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8"/>
        <v>42140</v>
      </c>
      <c r="O42" s="47">
        <f t="shared" si="6"/>
        <v>4.9570638748382541</v>
      </c>
      <c r="P42" s="9"/>
    </row>
    <row r="43" spans="1:16">
      <c r="A43" s="12"/>
      <c r="B43" s="25">
        <v>342.6</v>
      </c>
      <c r="C43" s="20" t="s">
        <v>87</v>
      </c>
      <c r="D43" s="46">
        <v>0</v>
      </c>
      <c r="E43" s="46">
        <v>201927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8"/>
        <v>201927</v>
      </c>
      <c r="O43" s="47">
        <f t="shared" si="6"/>
        <v>23.753323138454299</v>
      </c>
      <c r="P43" s="9"/>
    </row>
    <row r="44" spans="1:16">
      <c r="A44" s="12"/>
      <c r="B44" s="25">
        <v>343.4</v>
      </c>
      <c r="C44" s="20" t="s">
        <v>57</v>
      </c>
      <c r="D44" s="46">
        <v>0</v>
      </c>
      <c r="E44" s="46">
        <v>156471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8"/>
        <v>156471</v>
      </c>
      <c r="O44" s="47">
        <f t="shared" si="6"/>
        <v>18.406187507352076</v>
      </c>
      <c r="P44" s="9"/>
    </row>
    <row r="45" spans="1:16">
      <c r="A45" s="12"/>
      <c r="B45" s="25">
        <v>347.2</v>
      </c>
      <c r="C45" s="20" t="s">
        <v>58</v>
      </c>
      <c r="D45" s="46">
        <v>9325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8"/>
        <v>9325</v>
      </c>
      <c r="O45" s="47">
        <f t="shared" si="6"/>
        <v>1.0969297729678862</v>
      </c>
      <c r="P45" s="9"/>
    </row>
    <row r="46" spans="1:16">
      <c r="A46" s="12"/>
      <c r="B46" s="25">
        <v>347.5</v>
      </c>
      <c r="C46" s="20" t="s">
        <v>59</v>
      </c>
      <c r="D46" s="46">
        <v>9800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8"/>
        <v>9800</v>
      </c>
      <c r="O46" s="47">
        <f t="shared" si="6"/>
        <v>1.1528055522879661</v>
      </c>
      <c r="P46" s="9"/>
    </row>
    <row r="47" spans="1:16">
      <c r="A47" s="12"/>
      <c r="B47" s="25">
        <v>348.99</v>
      </c>
      <c r="C47" s="20" t="s">
        <v>130</v>
      </c>
      <c r="D47" s="46">
        <v>8664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8"/>
        <v>8664</v>
      </c>
      <c r="O47" s="47">
        <f t="shared" si="6"/>
        <v>1.019174214798259</v>
      </c>
      <c r="P47" s="9"/>
    </row>
    <row r="48" spans="1:16" ht="15.75">
      <c r="A48" s="29" t="s">
        <v>45</v>
      </c>
      <c r="B48" s="30"/>
      <c r="C48" s="31"/>
      <c r="D48" s="32">
        <f t="shared" ref="D48:M48" si="9">SUM(D49:D51)</f>
        <v>17483</v>
      </c>
      <c r="E48" s="32">
        <f t="shared" si="9"/>
        <v>147823</v>
      </c>
      <c r="F48" s="32">
        <f t="shared" si="9"/>
        <v>0</v>
      </c>
      <c r="G48" s="32">
        <f t="shared" si="9"/>
        <v>0</v>
      </c>
      <c r="H48" s="32">
        <f t="shared" si="9"/>
        <v>0</v>
      </c>
      <c r="I48" s="32">
        <f t="shared" si="9"/>
        <v>0</v>
      </c>
      <c r="J48" s="32">
        <f t="shared" si="9"/>
        <v>0</v>
      </c>
      <c r="K48" s="32">
        <f t="shared" si="9"/>
        <v>0</v>
      </c>
      <c r="L48" s="32">
        <f t="shared" si="9"/>
        <v>0</v>
      </c>
      <c r="M48" s="32">
        <f t="shared" si="9"/>
        <v>0</v>
      </c>
      <c r="N48" s="32">
        <f t="shared" ref="N48:N58" si="10">SUM(D48:M48)</f>
        <v>165306</v>
      </c>
      <c r="O48" s="45">
        <f t="shared" si="6"/>
        <v>19.445477002705562</v>
      </c>
      <c r="P48" s="10"/>
    </row>
    <row r="49" spans="1:119">
      <c r="A49" s="13"/>
      <c r="B49" s="39">
        <v>351.8</v>
      </c>
      <c r="C49" s="21" t="s">
        <v>137</v>
      </c>
      <c r="D49" s="46">
        <v>0</v>
      </c>
      <c r="E49" s="46">
        <v>7024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0"/>
        <v>7024</v>
      </c>
      <c r="O49" s="47">
        <f t="shared" si="6"/>
        <v>0.82625573461945656</v>
      </c>
      <c r="P49" s="9"/>
    </row>
    <row r="50" spans="1:119">
      <c r="A50" s="13"/>
      <c r="B50" s="39">
        <v>352</v>
      </c>
      <c r="C50" s="21" t="s">
        <v>62</v>
      </c>
      <c r="D50" s="46">
        <v>2098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0"/>
        <v>2098</v>
      </c>
      <c r="O50" s="47">
        <f t="shared" si="6"/>
        <v>0.24679449476532173</v>
      </c>
      <c r="P50" s="9"/>
    </row>
    <row r="51" spans="1:119">
      <c r="A51" s="13"/>
      <c r="B51" s="39">
        <v>359</v>
      </c>
      <c r="C51" s="21" t="s">
        <v>63</v>
      </c>
      <c r="D51" s="46">
        <v>15385</v>
      </c>
      <c r="E51" s="46">
        <v>140799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0"/>
        <v>156184</v>
      </c>
      <c r="O51" s="47">
        <f t="shared" si="6"/>
        <v>18.372426773320786</v>
      </c>
      <c r="P51" s="9"/>
    </row>
    <row r="52" spans="1:119" ht="15.75">
      <c r="A52" s="29" t="s">
        <v>3</v>
      </c>
      <c r="B52" s="30"/>
      <c r="C52" s="31"/>
      <c r="D52" s="32">
        <f t="shared" ref="D52:M52" si="11">SUM(D53:D55)</f>
        <v>223653</v>
      </c>
      <c r="E52" s="32">
        <f t="shared" si="11"/>
        <v>137970</v>
      </c>
      <c r="F52" s="32">
        <f t="shared" si="11"/>
        <v>409</v>
      </c>
      <c r="G52" s="32">
        <f t="shared" si="11"/>
        <v>478</v>
      </c>
      <c r="H52" s="32">
        <f t="shared" si="11"/>
        <v>0</v>
      </c>
      <c r="I52" s="32">
        <f t="shared" si="11"/>
        <v>0</v>
      </c>
      <c r="J52" s="32">
        <f t="shared" si="11"/>
        <v>0</v>
      </c>
      <c r="K52" s="32">
        <f t="shared" si="11"/>
        <v>0</v>
      </c>
      <c r="L52" s="32">
        <f t="shared" si="11"/>
        <v>0</v>
      </c>
      <c r="M52" s="32">
        <f t="shared" si="11"/>
        <v>0</v>
      </c>
      <c r="N52" s="32">
        <f t="shared" si="10"/>
        <v>362510</v>
      </c>
      <c r="O52" s="45">
        <f t="shared" si="6"/>
        <v>42.643218444888838</v>
      </c>
      <c r="P52" s="10"/>
    </row>
    <row r="53" spans="1:119">
      <c r="A53" s="12"/>
      <c r="B53" s="25">
        <v>361.1</v>
      </c>
      <c r="C53" s="20" t="s">
        <v>64</v>
      </c>
      <c r="D53" s="46">
        <v>9103</v>
      </c>
      <c r="E53" s="46">
        <v>10138</v>
      </c>
      <c r="F53" s="46">
        <v>409</v>
      </c>
      <c r="G53" s="46">
        <v>478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0"/>
        <v>20128</v>
      </c>
      <c r="O53" s="47">
        <f t="shared" si="6"/>
        <v>2.3677214445359369</v>
      </c>
      <c r="P53" s="9"/>
    </row>
    <row r="54" spans="1:119">
      <c r="A54" s="12"/>
      <c r="B54" s="25">
        <v>362</v>
      </c>
      <c r="C54" s="20" t="s">
        <v>65</v>
      </c>
      <c r="D54" s="46">
        <v>66598</v>
      </c>
      <c r="E54" s="46">
        <v>59210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0"/>
        <v>125808</v>
      </c>
      <c r="O54" s="47">
        <f t="shared" si="6"/>
        <v>14.799200094106576</v>
      </c>
      <c r="P54" s="9"/>
    </row>
    <row r="55" spans="1:119">
      <c r="A55" s="12"/>
      <c r="B55" s="25">
        <v>369.9</v>
      </c>
      <c r="C55" s="20" t="s">
        <v>66</v>
      </c>
      <c r="D55" s="46">
        <v>147952</v>
      </c>
      <c r="E55" s="46">
        <v>68622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0"/>
        <v>216574</v>
      </c>
      <c r="O55" s="47">
        <f t="shared" si="6"/>
        <v>25.476296906246326</v>
      </c>
      <c r="P55" s="9"/>
    </row>
    <row r="56" spans="1:119" ht="15.75">
      <c r="A56" s="29" t="s">
        <v>46</v>
      </c>
      <c r="B56" s="30"/>
      <c r="C56" s="31"/>
      <c r="D56" s="32">
        <f t="shared" ref="D56:M56" si="12">SUM(D57:D57)</f>
        <v>885138</v>
      </c>
      <c r="E56" s="32">
        <f t="shared" si="12"/>
        <v>2996533</v>
      </c>
      <c r="F56" s="32">
        <f t="shared" si="12"/>
        <v>0</v>
      </c>
      <c r="G56" s="32">
        <f t="shared" si="12"/>
        <v>0</v>
      </c>
      <c r="H56" s="32">
        <f t="shared" si="12"/>
        <v>0</v>
      </c>
      <c r="I56" s="32">
        <f t="shared" si="12"/>
        <v>0</v>
      </c>
      <c r="J56" s="32">
        <f t="shared" si="12"/>
        <v>0</v>
      </c>
      <c r="K56" s="32">
        <f t="shared" si="12"/>
        <v>0</v>
      </c>
      <c r="L56" s="32">
        <f t="shared" si="12"/>
        <v>0</v>
      </c>
      <c r="M56" s="32">
        <f t="shared" si="12"/>
        <v>0</v>
      </c>
      <c r="N56" s="32">
        <f t="shared" si="10"/>
        <v>3881671</v>
      </c>
      <c r="O56" s="45">
        <f t="shared" si="6"/>
        <v>456.61345724032469</v>
      </c>
      <c r="P56" s="9"/>
    </row>
    <row r="57" spans="1:119" ht="15.75" thickBot="1">
      <c r="A57" s="12"/>
      <c r="B57" s="25">
        <v>381</v>
      </c>
      <c r="C57" s="20" t="s">
        <v>67</v>
      </c>
      <c r="D57" s="46">
        <v>885138</v>
      </c>
      <c r="E57" s="46">
        <v>2996533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0"/>
        <v>3881671</v>
      </c>
      <c r="O57" s="47">
        <f t="shared" si="6"/>
        <v>456.61345724032469</v>
      </c>
      <c r="P57" s="9"/>
    </row>
    <row r="58" spans="1:119" ht="16.5" thickBot="1">
      <c r="A58" s="14" t="s">
        <v>60</v>
      </c>
      <c r="B58" s="23"/>
      <c r="C58" s="22"/>
      <c r="D58" s="15">
        <f t="shared" ref="D58:M58" si="13">SUM(D5,D12,D16,D38,D48,D52,D56)</f>
        <v>5464587</v>
      </c>
      <c r="E58" s="15">
        <f t="shared" si="13"/>
        <v>6562403</v>
      </c>
      <c r="F58" s="15">
        <f t="shared" si="13"/>
        <v>376219</v>
      </c>
      <c r="G58" s="15">
        <f t="shared" si="13"/>
        <v>724653</v>
      </c>
      <c r="H58" s="15">
        <f t="shared" si="13"/>
        <v>0</v>
      </c>
      <c r="I58" s="15">
        <f t="shared" si="13"/>
        <v>0</v>
      </c>
      <c r="J58" s="15">
        <f t="shared" si="13"/>
        <v>0</v>
      </c>
      <c r="K58" s="15">
        <f t="shared" si="13"/>
        <v>0</v>
      </c>
      <c r="L58" s="15">
        <f t="shared" si="13"/>
        <v>0</v>
      </c>
      <c r="M58" s="15">
        <f t="shared" si="13"/>
        <v>0</v>
      </c>
      <c r="N58" s="15">
        <f t="shared" si="10"/>
        <v>13127862</v>
      </c>
      <c r="O58" s="38">
        <f t="shared" si="6"/>
        <v>1544.2726738030819</v>
      </c>
      <c r="P58" s="6"/>
      <c r="Q58" s="2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  <c r="AX58" s="5"/>
      <c r="AY58" s="5"/>
      <c r="AZ58" s="5"/>
      <c r="BA58" s="5"/>
      <c r="BB58" s="5"/>
      <c r="BC58" s="5"/>
      <c r="BD58" s="5"/>
      <c r="BE58" s="5"/>
      <c r="BF58" s="5"/>
      <c r="BG58" s="5"/>
      <c r="BH58" s="5"/>
      <c r="BI58" s="5"/>
      <c r="BJ58" s="5"/>
      <c r="BK58" s="5"/>
      <c r="BL58" s="5"/>
      <c r="BM58" s="5"/>
      <c r="BN58" s="5"/>
      <c r="BO58" s="5"/>
      <c r="BP58" s="5"/>
      <c r="BQ58" s="5"/>
      <c r="BR58" s="5"/>
      <c r="BS58" s="5"/>
      <c r="BT58" s="5"/>
      <c r="BU58" s="5"/>
      <c r="BV58" s="5"/>
      <c r="BW58" s="5"/>
      <c r="BX58" s="5"/>
      <c r="BY58" s="5"/>
      <c r="BZ58" s="5"/>
      <c r="CA58" s="5"/>
      <c r="CB58" s="5"/>
      <c r="CC58" s="5"/>
      <c r="CD58" s="5"/>
      <c r="CE58" s="5"/>
      <c r="CF58" s="5"/>
      <c r="CG58" s="5"/>
      <c r="CH58" s="5"/>
      <c r="CI58" s="5"/>
      <c r="CJ58" s="5"/>
      <c r="CK58" s="5"/>
      <c r="CL58" s="5"/>
      <c r="CM58" s="5"/>
      <c r="CN58" s="5"/>
      <c r="CO58" s="5"/>
      <c r="CP58" s="5"/>
      <c r="CQ58" s="5"/>
      <c r="CR58" s="5"/>
      <c r="CS58" s="5"/>
      <c r="CT58" s="5"/>
      <c r="CU58" s="5"/>
      <c r="CV58" s="5"/>
      <c r="CW58" s="5"/>
      <c r="CX58" s="5"/>
      <c r="CY58" s="5"/>
      <c r="CZ58" s="5"/>
      <c r="DA58" s="5"/>
      <c r="DB58" s="5"/>
      <c r="DC58" s="5"/>
      <c r="DD58" s="5"/>
      <c r="DE58" s="5"/>
      <c r="DF58" s="5"/>
      <c r="DG58" s="5"/>
      <c r="DH58" s="5"/>
      <c r="DI58" s="5"/>
      <c r="DJ58" s="5"/>
      <c r="DK58" s="5"/>
      <c r="DL58" s="5"/>
      <c r="DM58" s="5"/>
      <c r="DN58" s="5"/>
      <c r="DO58" s="5"/>
    </row>
    <row r="59" spans="1:119">
      <c r="A59" s="16"/>
      <c r="B59" s="18"/>
      <c r="C59" s="18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9"/>
    </row>
    <row r="60" spans="1:119">
      <c r="A60" s="40"/>
      <c r="B60" s="41"/>
      <c r="C60" s="41"/>
      <c r="D60" s="42"/>
      <c r="E60" s="42"/>
      <c r="F60" s="42"/>
      <c r="G60" s="42"/>
      <c r="H60" s="42"/>
      <c r="I60" s="42"/>
      <c r="J60" s="42"/>
      <c r="K60" s="42"/>
      <c r="L60" s="119" t="s">
        <v>175</v>
      </c>
      <c r="M60" s="119"/>
      <c r="N60" s="119"/>
      <c r="O60" s="43">
        <v>8501</v>
      </c>
    </row>
    <row r="61" spans="1:119">
      <c r="A61" s="120"/>
      <c r="B61" s="97"/>
      <c r="C61" s="97"/>
      <c r="D61" s="97"/>
      <c r="E61" s="97"/>
      <c r="F61" s="97"/>
      <c r="G61" s="97"/>
      <c r="H61" s="97"/>
      <c r="I61" s="97"/>
      <c r="J61" s="97"/>
      <c r="K61" s="97"/>
      <c r="L61" s="97"/>
      <c r="M61" s="97"/>
      <c r="N61" s="97"/>
      <c r="O61" s="98"/>
    </row>
    <row r="62" spans="1:119" ht="15.75" customHeight="1" thickBot="1">
      <c r="A62" s="121" t="s">
        <v>90</v>
      </c>
      <c r="B62" s="100"/>
      <c r="C62" s="100"/>
      <c r="D62" s="100"/>
      <c r="E62" s="100"/>
      <c r="F62" s="100"/>
      <c r="G62" s="100"/>
      <c r="H62" s="100"/>
      <c r="I62" s="100"/>
      <c r="J62" s="100"/>
      <c r="K62" s="100"/>
      <c r="L62" s="100"/>
      <c r="M62" s="100"/>
      <c r="N62" s="100"/>
      <c r="O62" s="101"/>
    </row>
  </sheetData>
  <mergeCells count="10">
    <mergeCell ref="L60:N60"/>
    <mergeCell ref="A61:O61"/>
    <mergeCell ref="A62:O62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EC62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75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171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68</v>
      </c>
      <c r="B3" s="109"/>
      <c r="C3" s="110"/>
      <c r="D3" s="129" t="s">
        <v>40</v>
      </c>
      <c r="E3" s="130"/>
      <c r="F3" s="130"/>
      <c r="G3" s="130"/>
      <c r="H3" s="131"/>
      <c r="I3" s="129" t="s">
        <v>41</v>
      </c>
      <c r="J3" s="131"/>
      <c r="K3" s="129" t="s">
        <v>43</v>
      </c>
      <c r="L3" s="131"/>
      <c r="M3" s="36"/>
      <c r="N3" s="37"/>
      <c r="O3" s="132" t="s">
        <v>73</v>
      </c>
      <c r="P3" s="11"/>
      <c r="Q3"/>
    </row>
    <row r="4" spans="1:133" ht="32.25" customHeight="1" thickBot="1">
      <c r="A4" s="111"/>
      <c r="B4" s="112"/>
      <c r="C4" s="113"/>
      <c r="D4" s="34" t="s">
        <v>4</v>
      </c>
      <c r="E4" s="34" t="s">
        <v>69</v>
      </c>
      <c r="F4" s="34" t="s">
        <v>70</v>
      </c>
      <c r="G4" s="34" t="s">
        <v>71</v>
      </c>
      <c r="H4" s="34" t="s">
        <v>5</v>
      </c>
      <c r="I4" s="34" t="s">
        <v>6</v>
      </c>
      <c r="J4" s="35" t="s">
        <v>72</v>
      </c>
      <c r="K4" s="35" t="s">
        <v>7</v>
      </c>
      <c r="L4" s="35" t="s">
        <v>8</v>
      </c>
      <c r="M4" s="35" t="s">
        <v>9</v>
      </c>
      <c r="N4" s="35" t="s">
        <v>42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</v>
      </c>
      <c r="B5" s="26"/>
      <c r="C5" s="26"/>
      <c r="D5" s="27">
        <f t="shared" ref="D5:M5" si="0">SUM(D6:D11)</f>
        <v>2242454</v>
      </c>
      <c r="E5" s="27">
        <f t="shared" si="0"/>
        <v>212083</v>
      </c>
      <c r="F5" s="27">
        <f t="shared" si="0"/>
        <v>359760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17" si="1">SUM(D5:M5)</f>
        <v>2814297</v>
      </c>
      <c r="O5" s="33">
        <f t="shared" ref="O5:O36" si="2">(N5/O$60)</f>
        <v>331.91378700318432</v>
      </c>
      <c r="P5" s="6"/>
    </row>
    <row r="6" spans="1:133">
      <c r="A6" s="12"/>
      <c r="B6" s="25">
        <v>311</v>
      </c>
      <c r="C6" s="20" t="s">
        <v>2</v>
      </c>
      <c r="D6" s="46">
        <v>2205943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2205943</v>
      </c>
      <c r="O6" s="47">
        <f t="shared" si="2"/>
        <v>260.16546762589928</v>
      </c>
      <c r="P6" s="9"/>
    </row>
    <row r="7" spans="1:133">
      <c r="A7" s="12"/>
      <c r="B7" s="25">
        <v>312.10000000000002</v>
      </c>
      <c r="C7" s="20" t="s">
        <v>10</v>
      </c>
      <c r="D7" s="46">
        <v>0</v>
      </c>
      <c r="E7" s="46">
        <v>196988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196988</v>
      </c>
      <c r="O7" s="47">
        <f t="shared" si="2"/>
        <v>23.23245665762472</v>
      </c>
      <c r="P7" s="9"/>
    </row>
    <row r="8" spans="1:133">
      <c r="A8" s="12"/>
      <c r="B8" s="25">
        <v>312.3</v>
      </c>
      <c r="C8" s="20" t="s">
        <v>11</v>
      </c>
      <c r="D8" s="46">
        <v>0</v>
      </c>
      <c r="E8" s="46">
        <v>15095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15095</v>
      </c>
      <c r="O8" s="47">
        <f t="shared" si="2"/>
        <v>1.7802806934780044</v>
      </c>
      <c r="P8" s="9"/>
    </row>
    <row r="9" spans="1:133">
      <c r="A9" s="12"/>
      <c r="B9" s="25">
        <v>312.60000000000002</v>
      </c>
      <c r="C9" s="20" t="s">
        <v>12</v>
      </c>
      <c r="D9" s="46">
        <v>0</v>
      </c>
      <c r="E9" s="46">
        <v>0</v>
      </c>
      <c r="F9" s="46">
        <v>359760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359760</v>
      </c>
      <c r="O9" s="47">
        <f t="shared" si="2"/>
        <v>42.429531784408539</v>
      </c>
      <c r="P9" s="9"/>
    </row>
    <row r="10" spans="1:133">
      <c r="A10" s="12"/>
      <c r="B10" s="25">
        <v>315</v>
      </c>
      <c r="C10" s="20" t="s">
        <v>114</v>
      </c>
      <c r="D10" s="46">
        <v>34825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34825</v>
      </c>
      <c r="O10" s="47">
        <f t="shared" si="2"/>
        <v>4.1072060384479299</v>
      </c>
      <c r="P10" s="9"/>
    </row>
    <row r="11" spans="1:133">
      <c r="A11" s="12"/>
      <c r="B11" s="25">
        <v>319</v>
      </c>
      <c r="C11" s="20" t="s">
        <v>92</v>
      </c>
      <c r="D11" s="46">
        <v>1686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1"/>
        <v>1686</v>
      </c>
      <c r="O11" s="47">
        <f t="shared" si="2"/>
        <v>0.19884420332586389</v>
      </c>
      <c r="P11" s="9"/>
    </row>
    <row r="12" spans="1:133" ht="15.75">
      <c r="A12" s="29" t="s">
        <v>14</v>
      </c>
      <c r="B12" s="30"/>
      <c r="C12" s="31"/>
      <c r="D12" s="32">
        <f t="shared" ref="D12:M12" si="3">SUM(D13:D14)</f>
        <v>40182</v>
      </c>
      <c r="E12" s="32">
        <f t="shared" si="3"/>
        <v>462743</v>
      </c>
      <c r="F12" s="32">
        <f t="shared" si="3"/>
        <v>0</v>
      </c>
      <c r="G12" s="32">
        <f t="shared" si="3"/>
        <v>0</v>
      </c>
      <c r="H12" s="32">
        <f t="shared" si="3"/>
        <v>0</v>
      </c>
      <c r="I12" s="32">
        <f t="shared" si="3"/>
        <v>0</v>
      </c>
      <c r="J12" s="32">
        <f t="shared" si="3"/>
        <v>0</v>
      </c>
      <c r="K12" s="32">
        <f t="shared" si="3"/>
        <v>0</v>
      </c>
      <c r="L12" s="32">
        <f t="shared" si="3"/>
        <v>0</v>
      </c>
      <c r="M12" s="32">
        <f t="shared" si="3"/>
        <v>0</v>
      </c>
      <c r="N12" s="44">
        <f t="shared" si="1"/>
        <v>502925</v>
      </c>
      <c r="O12" s="45">
        <f t="shared" si="2"/>
        <v>59.314187993867201</v>
      </c>
      <c r="P12" s="10"/>
    </row>
    <row r="13" spans="1:133">
      <c r="A13" s="12"/>
      <c r="B13" s="25">
        <v>322</v>
      </c>
      <c r="C13" s="20" t="s">
        <v>0</v>
      </c>
      <c r="D13" s="46">
        <v>40182</v>
      </c>
      <c r="E13" s="46">
        <v>0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40182</v>
      </c>
      <c r="O13" s="47">
        <f t="shared" si="2"/>
        <v>4.7390022408302865</v>
      </c>
      <c r="P13" s="9"/>
    </row>
    <row r="14" spans="1:133">
      <c r="A14" s="12"/>
      <c r="B14" s="25">
        <v>325.2</v>
      </c>
      <c r="C14" s="20" t="s">
        <v>16</v>
      </c>
      <c r="D14" s="46">
        <v>0</v>
      </c>
      <c r="E14" s="46">
        <v>462743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si="1"/>
        <v>462743</v>
      </c>
      <c r="O14" s="47">
        <f t="shared" si="2"/>
        <v>54.575185753036912</v>
      </c>
      <c r="P14" s="9"/>
    </row>
    <row r="15" spans="1:133" ht="15.75">
      <c r="A15" s="29" t="s">
        <v>18</v>
      </c>
      <c r="B15" s="30"/>
      <c r="C15" s="31"/>
      <c r="D15" s="32">
        <f t="shared" ref="D15:M15" si="4">SUM(D16:D35)</f>
        <v>1547949</v>
      </c>
      <c r="E15" s="32">
        <f t="shared" si="4"/>
        <v>2138254</v>
      </c>
      <c r="F15" s="32">
        <f t="shared" si="4"/>
        <v>0</v>
      </c>
      <c r="G15" s="32">
        <f t="shared" si="4"/>
        <v>744663</v>
      </c>
      <c r="H15" s="32">
        <f t="shared" si="4"/>
        <v>0</v>
      </c>
      <c r="I15" s="32">
        <f t="shared" si="4"/>
        <v>0</v>
      </c>
      <c r="J15" s="32">
        <f t="shared" si="4"/>
        <v>0</v>
      </c>
      <c r="K15" s="32">
        <f t="shared" si="4"/>
        <v>0</v>
      </c>
      <c r="L15" s="32">
        <f t="shared" si="4"/>
        <v>0</v>
      </c>
      <c r="M15" s="32">
        <f t="shared" si="4"/>
        <v>0</v>
      </c>
      <c r="N15" s="44">
        <f t="shared" si="1"/>
        <v>4430866</v>
      </c>
      <c r="O15" s="45">
        <f t="shared" si="2"/>
        <v>522.56940676966622</v>
      </c>
      <c r="P15" s="10"/>
    </row>
    <row r="16" spans="1:133">
      <c r="A16" s="12"/>
      <c r="B16" s="25">
        <v>334.2</v>
      </c>
      <c r="C16" s="20" t="s">
        <v>21</v>
      </c>
      <c r="D16" s="46">
        <v>0</v>
      </c>
      <c r="E16" s="46">
        <v>181669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1"/>
        <v>181669</v>
      </c>
      <c r="O16" s="47">
        <f t="shared" si="2"/>
        <v>21.425757754452174</v>
      </c>
      <c r="P16" s="9"/>
    </row>
    <row r="17" spans="1:16">
      <c r="A17" s="12"/>
      <c r="B17" s="25">
        <v>334.34</v>
      </c>
      <c r="C17" s="20" t="s">
        <v>23</v>
      </c>
      <c r="D17" s="46">
        <v>0</v>
      </c>
      <c r="E17" s="46">
        <v>90909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1"/>
        <v>90909</v>
      </c>
      <c r="O17" s="47">
        <f t="shared" si="2"/>
        <v>10.721665290718246</v>
      </c>
      <c r="P17" s="9"/>
    </row>
    <row r="18" spans="1:16">
      <c r="A18" s="12"/>
      <c r="B18" s="25">
        <v>334.36</v>
      </c>
      <c r="C18" s="20" t="s">
        <v>141</v>
      </c>
      <c r="D18" s="46">
        <v>138011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ref="N18:N34" si="5">SUM(D18:M18)</f>
        <v>138011</v>
      </c>
      <c r="O18" s="47">
        <f t="shared" si="2"/>
        <v>16.276801509611982</v>
      </c>
      <c r="P18" s="9"/>
    </row>
    <row r="19" spans="1:16">
      <c r="A19" s="12"/>
      <c r="B19" s="25">
        <v>334.39</v>
      </c>
      <c r="C19" s="20" t="s">
        <v>115</v>
      </c>
      <c r="D19" s="46">
        <v>66156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5"/>
        <v>66156</v>
      </c>
      <c r="O19" s="47">
        <f t="shared" si="2"/>
        <v>7.8023351810354997</v>
      </c>
      <c r="P19" s="9"/>
    </row>
    <row r="20" spans="1:16">
      <c r="A20" s="12"/>
      <c r="B20" s="25">
        <v>334.5</v>
      </c>
      <c r="C20" s="20" t="s">
        <v>79</v>
      </c>
      <c r="D20" s="46">
        <v>0</v>
      </c>
      <c r="E20" s="46">
        <v>350000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5"/>
        <v>350000</v>
      </c>
      <c r="O20" s="47">
        <f t="shared" si="2"/>
        <v>41.278452647717891</v>
      </c>
      <c r="P20" s="9"/>
    </row>
    <row r="21" spans="1:16">
      <c r="A21" s="12"/>
      <c r="B21" s="25">
        <v>334.7</v>
      </c>
      <c r="C21" s="20" t="s">
        <v>25</v>
      </c>
      <c r="D21" s="46">
        <v>104731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5"/>
        <v>104731</v>
      </c>
      <c r="O21" s="47">
        <f t="shared" si="2"/>
        <v>12.351810354994694</v>
      </c>
      <c r="P21" s="9"/>
    </row>
    <row r="22" spans="1:16">
      <c r="A22" s="12"/>
      <c r="B22" s="25">
        <v>334.82</v>
      </c>
      <c r="C22" s="20" t="s">
        <v>103</v>
      </c>
      <c r="D22" s="46">
        <v>0</v>
      </c>
      <c r="E22" s="46">
        <v>121966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>SUM(D22:M22)</f>
        <v>121966</v>
      </c>
      <c r="O22" s="47">
        <f t="shared" si="2"/>
        <v>14.384479301804458</v>
      </c>
      <c r="P22" s="9"/>
    </row>
    <row r="23" spans="1:16">
      <c r="A23" s="12"/>
      <c r="B23" s="25">
        <v>334.83</v>
      </c>
      <c r="C23" s="20" t="s">
        <v>93</v>
      </c>
      <c r="D23" s="46">
        <v>0</v>
      </c>
      <c r="E23" s="46">
        <v>49592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 t="shared" si="5"/>
        <v>49592</v>
      </c>
      <c r="O23" s="47">
        <f t="shared" si="2"/>
        <v>5.8488029248732163</v>
      </c>
      <c r="P23" s="9"/>
    </row>
    <row r="24" spans="1:16">
      <c r="A24" s="12"/>
      <c r="B24" s="25">
        <v>334.9</v>
      </c>
      <c r="C24" s="20" t="s">
        <v>27</v>
      </c>
      <c r="D24" s="46">
        <v>15000</v>
      </c>
      <c r="E24" s="46">
        <v>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 t="shared" si="5"/>
        <v>15000</v>
      </c>
      <c r="O24" s="47">
        <f t="shared" si="2"/>
        <v>1.7690765420450525</v>
      </c>
      <c r="P24" s="9"/>
    </row>
    <row r="25" spans="1:16">
      <c r="A25" s="12"/>
      <c r="B25" s="25">
        <v>335.12</v>
      </c>
      <c r="C25" s="20" t="s">
        <v>117</v>
      </c>
      <c r="D25" s="46">
        <v>157813</v>
      </c>
      <c r="E25" s="46">
        <v>0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5"/>
        <v>157813</v>
      </c>
      <c r="O25" s="47">
        <f t="shared" si="2"/>
        <v>18.612218421983723</v>
      </c>
      <c r="P25" s="9"/>
    </row>
    <row r="26" spans="1:16">
      <c r="A26" s="12"/>
      <c r="B26" s="25">
        <v>335.13</v>
      </c>
      <c r="C26" s="20" t="s">
        <v>118</v>
      </c>
      <c r="D26" s="46">
        <v>16234</v>
      </c>
      <c r="E26" s="46">
        <v>0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5"/>
        <v>16234</v>
      </c>
      <c r="O26" s="47">
        <f t="shared" si="2"/>
        <v>1.9146125722372922</v>
      </c>
      <c r="P26" s="9"/>
    </row>
    <row r="27" spans="1:16">
      <c r="A27" s="12"/>
      <c r="B27" s="25">
        <v>335.14</v>
      </c>
      <c r="C27" s="20" t="s">
        <v>119</v>
      </c>
      <c r="D27" s="46">
        <v>3636</v>
      </c>
      <c r="E27" s="46">
        <v>0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5"/>
        <v>3636</v>
      </c>
      <c r="O27" s="47">
        <f t="shared" si="2"/>
        <v>0.42882415379172073</v>
      </c>
      <c r="P27" s="9"/>
    </row>
    <row r="28" spans="1:16">
      <c r="A28" s="12"/>
      <c r="B28" s="25">
        <v>335.15</v>
      </c>
      <c r="C28" s="20" t="s">
        <v>120</v>
      </c>
      <c r="D28" s="46">
        <v>71</v>
      </c>
      <c r="E28" s="46">
        <v>0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5"/>
        <v>71</v>
      </c>
      <c r="O28" s="47">
        <f t="shared" si="2"/>
        <v>8.3736289656799155E-3</v>
      </c>
      <c r="P28" s="9"/>
    </row>
    <row r="29" spans="1:16">
      <c r="A29" s="12"/>
      <c r="B29" s="25">
        <v>335.17</v>
      </c>
      <c r="C29" s="20" t="s">
        <v>121</v>
      </c>
      <c r="D29" s="46">
        <v>220150</v>
      </c>
      <c r="E29" s="46">
        <v>15000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5"/>
        <v>235150</v>
      </c>
      <c r="O29" s="47">
        <f t="shared" si="2"/>
        <v>27.733223257459606</v>
      </c>
      <c r="P29" s="9"/>
    </row>
    <row r="30" spans="1:16">
      <c r="A30" s="12"/>
      <c r="B30" s="25">
        <v>335.18</v>
      </c>
      <c r="C30" s="20" t="s">
        <v>122</v>
      </c>
      <c r="D30" s="46">
        <v>534750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5"/>
        <v>534750</v>
      </c>
      <c r="O30" s="47">
        <f t="shared" si="2"/>
        <v>63.067578723906124</v>
      </c>
      <c r="P30" s="9"/>
    </row>
    <row r="31" spans="1:16">
      <c r="A31" s="12"/>
      <c r="B31" s="25">
        <v>335.19</v>
      </c>
      <c r="C31" s="20" t="s">
        <v>123</v>
      </c>
      <c r="D31" s="46">
        <v>0</v>
      </c>
      <c r="E31" s="46">
        <v>832043</v>
      </c>
      <c r="F31" s="46">
        <v>0</v>
      </c>
      <c r="G31" s="46">
        <v>744663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5"/>
        <v>1576706</v>
      </c>
      <c r="O31" s="47">
        <f t="shared" si="2"/>
        <v>185.95423988677911</v>
      </c>
      <c r="P31" s="9"/>
    </row>
    <row r="32" spans="1:16">
      <c r="A32" s="12"/>
      <c r="B32" s="25">
        <v>335.22</v>
      </c>
      <c r="C32" s="20" t="s">
        <v>33</v>
      </c>
      <c r="D32" s="46">
        <v>0</v>
      </c>
      <c r="E32" s="46">
        <v>178047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5"/>
        <v>178047</v>
      </c>
      <c r="O32" s="47">
        <f t="shared" si="2"/>
        <v>20.998584738766365</v>
      </c>
      <c r="P32" s="9"/>
    </row>
    <row r="33" spans="1:16">
      <c r="A33" s="12"/>
      <c r="B33" s="25">
        <v>335.49</v>
      </c>
      <c r="C33" s="20" t="s">
        <v>34</v>
      </c>
      <c r="D33" s="46">
        <v>0</v>
      </c>
      <c r="E33" s="46">
        <v>319028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5"/>
        <v>319028</v>
      </c>
      <c r="O33" s="47">
        <f t="shared" si="2"/>
        <v>37.625663403703264</v>
      </c>
      <c r="P33" s="9"/>
    </row>
    <row r="34" spans="1:16">
      <c r="A34" s="12"/>
      <c r="B34" s="25">
        <v>335.9</v>
      </c>
      <c r="C34" s="20" t="s">
        <v>36</v>
      </c>
      <c r="D34" s="46">
        <v>213686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5"/>
        <v>213686</v>
      </c>
      <c r="O34" s="47">
        <f t="shared" si="2"/>
        <v>25.201792664229274</v>
      </c>
      <c r="P34" s="9"/>
    </row>
    <row r="35" spans="1:16">
      <c r="A35" s="12"/>
      <c r="B35" s="25">
        <v>339</v>
      </c>
      <c r="C35" s="20" t="s">
        <v>39</v>
      </c>
      <c r="D35" s="46">
        <v>77711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>SUM(D35:M35)</f>
        <v>77711</v>
      </c>
      <c r="O35" s="47">
        <f t="shared" si="2"/>
        <v>9.1651138105908707</v>
      </c>
      <c r="P35" s="9"/>
    </row>
    <row r="36" spans="1:16" ht="15.75">
      <c r="A36" s="29" t="s">
        <v>44</v>
      </c>
      <c r="B36" s="30"/>
      <c r="C36" s="31"/>
      <c r="D36" s="32">
        <f t="shared" ref="D36:M36" si="6">SUM(D37:D48)</f>
        <v>153060</v>
      </c>
      <c r="E36" s="32">
        <f t="shared" si="6"/>
        <v>495856</v>
      </c>
      <c r="F36" s="32">
        <f t="shared" si="6"/>
        <v>0</v>
      </c>
      <c r="G36" s="32">
        <f t="shared" si="6"/>
        <v>0</v>
      </c>
      <c r="H36" s="32">
        <f t="shared" si="6"/>
        <v>0</v>
      </c>
      <c r="I36" s="32">
        <f t="shared" si="6"/>
        <v>0</v>
      </c>
      <c r="J36" s="32">
        <f t="shared" si="6"/>
        <v>0</v>
      </c>
      <c r="K36" s="32">
        <f t="shared" si="6"/>
        <v>0</v>
      </c>
      <c r="L36" s="32">
        <f t="shared" si="6"/>
        <v>0</v>
      </c>
      <c r="M36" s="32">
        <f t="shared" si="6"/>
        <v>0</v>
      </c>
      <c r="N36" s="32">
        <f>SUM(D36:M36)</f>
        <v>648916</v>
      </c>
      <c r="O36" s="45">
        <f t="shared" si="2"/>
        <v>76.532138223847156</v>
      </c>
      <c r="P36" s="10"/>
    </row>
    <row r="37" spans="1:16">
      <c r="A37" s="12"/>
      <c r="B37" s="25">
        <v>341.1</v>
      </c>
      <c r="C37" s="20" t="s">
        <v>135</v>
      </c>
      <c r="D37" s="46">
        <v>0</v>
      </c>
      <c r="E37" s="46">
        <v>27208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>SUM(D37:M37)</f>
        <v>27208</v>
      </c>
      <c r="O37" s="47">
        <f t="shared" ref="O37:O58" si="7">(N37/O$60)</f>
        <v>3.2088689703974524</v>
      </c>
      <c r="P37" s="9"/>
    </row>
    <row r="38" spans="1:16">
      <c r="A38" s="12"/>
      <c r="B38" s="25">
        <v>341.51</v>
      </c>
      <c r="C38" s="20" t="s">
        <v>124</v>
      </c>
      <c r="D38" s="46">
        <v>70043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ref="N38:N48" si="8">SUM(D38:M38)</f>
        <v>70043</v>
      </c>
      <c r="O38" s="47">
        <f t="shared" si="7"/>
        <v>8.2607618822974409</v>
      </c>
      <c r="P38" s="9"/>
    </row>
    <row r="39" spans="1:16">
      <c r="A39" s="12"/>
      <c r="B39" s="25">
        <v>341.55</v>
      </c>
      <c r="C39" s="20" t="s">
        <v>127</v>
      </c>
      <c r="D39" s="46">
        <v>112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8"/>
        <v>112</v>
      </c>
      <c r="O39" s="47">
        <f t="shared" si="7"/>
        <v>1.3209104847269726E-2</v>
      </c>
      <c r="P39" s="9"/>
    </row>
    <row r="40" spans="1:16">
      <c r="A40" s="12"/>
      <c r="B40" s="25">
        <v>341.56</v>
      </c>
      <c r="C40" s="20" t="s">
        <v>128</v>
      </c>
      <c r="D40" s="46">
        <v>8461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8"/>
        <v>8461</v>
      </c>
      <c r="O40" s="47">
        <f t="shared" si="7"/>
        <v>0.99787710814954589</v>
      </c>
      <c r="P40" s="9"/>
    </row>
    <row r="41" spans="1:16">
      <c r="A41" s="12"/>
      <c r="B41" s="25">
        <v>341.9</v>
      </c>
      <c r="C41" s="20" t="s">
        <v>136</v>
      </c>
      <c r="D41" s="46">
        <v>9864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8"/>
        <v>9864</v>
      </c>
      <c r="O41" s="47">
        <f t="shared" si="7"/>
        <v>1.1633447340488265</v>
      </c>
      <c r="P41" s="9"/>
    </row>
    <row r="42" spans="1:16">
      <c r="A42" s="12"/>
      <c r="B42" s="25">
        <v>342.1</v>
      </c>
      <c r="C42" s="20" t="s">
        <v>129</v>
      </c>
      <c r="D42" s="46">
        <v>32000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8"/>
        <v>32000</v>
      </c>
      <c r="O42" s="47">
        <f t="shared" si="7"/>
        <v>3.7740299563627788</v>
      </c>
      <c r="P42" s="9"/>
    </row>
    <row r="43" spans="1:16">
      <c r="A43" s="12"/>
      <c r="B43" s="25">
        <v>342.5</v>
      </c>
      <c r="C43" s="20" t="s">
        <v>86</v>
      </c>
      <c r="D43" s="46">
        <v>15475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8"/>
        <v>15475</v>
      </c>
      <c r="O43" s="47">
        <f t="shared" si="7"/>
        <v>1.8250972992098125</v>
      </c>
      <c r="P43" s="9"/>
    </row>
    <row r="44" spans="1:16">
      <c r="A44" s="12"/>
      <c r="B44" s="25">
        <v>342.6</v>
      </c>
      <c r="C44" s="20" t="s">
        <v>87</v>
      </c>
      <c r="D44" s="46">
        <v>0</v>
      </c>
      <c r="E44" s="46">
        <v>215122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8"/>
        <v>215122</v>
      </c>
      <c r="O44" s="47">
        <f t="shared" si="7"/>
        <v>25.37115225852105</v>
      </c>
      <c r="P44" s="9"/>
    </row>
    <row r="45" spans="1:16">
      <c r="A45" s="12"/>
      <c r="B45" s="25">
        <v>342.9</v>
      </c>
      <c r="C45" s="20" t="s">
        <v>56</v>
      </c>
      <c r="D45" s="46">
        <v>0</v>
      </c>
      <c r="E45" s="46">
        <v>1231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8"/>
        <v>1231</v>
      </c>
      <c r="O45" s="47">
        <f t="shared" si="7"/>
        <v>0.14518221488383065</v>
      </c>
      <c r="P45" s="9"/>
    </row>
    <row r="46" spans="1:16">
      <c r="A46" s="12"/>
      <c r="B46" s="25">
        <v>343.4</v>
      </c>
      <c r="C46" s="20" t="s">
        <v>57</v>
      </c>
      <c r="D46" s="46">
        <v>0</v>
      </c>
      <c r="E46" s="46">
        <v>252295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8"/>
        <v>252295</v>
      </c>
      <c r="O46" s="47">
        <f t="shared" si="7"/>
        <v>29.7552777450171</v>
      </c>
      <c r="P46" s="9"/>
    </row>
    <row r="47" spans="1:16">
      <c r="A47" s="12"/>
      <c r="B47" s="25">
        <v>347.2</v>
      </c>
      <c r="C47" s="20" t="s">
        <v>58</v>
      </c>
      <c r="D47" s="46">
        <v>8305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8"/>
        <v>8305</v>
      </c>
      <c r="O47" s="47">
        <f t="shared" si="7"/>
        <v>0.97947871211227744</v>
      </c>
      <c r="P47" s="9"/>
    </row>
    <row r="48" spans="1:16">
      <c r="A48" s="12"/>
      <c r="B48" s="25">
        <v>347.5</v>
      </c>
      <c r="C48" s="20" t="s">
        <v>59</v>
      </c>
      <c r="D48" s="46">
        <v>8800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8"/>
        <v>8800</v>
      </c>
      <c r="O48" s="47">
        <f t="shared" si="7"/>
        <v>1.0378582379997641</v>
      </c>
      <c r="P48" s="9"/>
    </row>
    <row r="49" spans="1:119" ht="15.75">
      <c r="A49" s="29" t="s">
        <v>45</v>
      </c>
      <c r="B49" s="30"/>
      <c r="C49" s="31"/>
      <c r="D49" s="32">
        <f t="shared" ref="D49:M49" si="9">SUM(D50:D51)</f>
        <v>2313</v>
      </c>
      <c r="E49" s="32">
        <f t="shared" si="9"/>
        <v>214794</v>
      </c>
      <c r="F49" s="32">
        <f t="shared" si="9"/>
        <v>0</v>
      </c>
      <c r="G49" s="32">
        <f t="shared" si="9"/>
        <v>0</v>
      </c>
      <c r="H49" s="32">
        <f t="shared" si="9"/>
        <v>0</v>
      </c>
      <c r="I49" s="32">
        <f t="shared" si="9"/>
        <v>0</v>
      </c>
      <c r="J49" s="32">
        <f t="shared" si="9"/>
        <v>0</v>
      </c>
      <c r="K49" s="32">
        <f t="shared" si="9"/>
        <v>0</v>
      </c>
      <c r="L49" s="32">
        <f t="shared" si="9"/>
        <v>0</v>
      </c>
      <c r="M49" s="32">
        <f t="shared" si="9"/>
        <v>0</v>
      </c>
      <c r="N49" s="32">
        <f t="shared" ref="N49:N58" si="10">SUM(D49:M49)</f>
        <v>217107</v>
      </c>
      <c r="O49" s="45">
        <f t="shared" si="7"/>
        <v>25.60526005425168</v>
      </c>
      <c r="P49" s="10"/>
    </row>
    <row r="50" spans="1:119">
      <c r="A50" s="13"/>
      <c r="B50" s="39">
        <v>352</v>
      </c>
      <c r="C50" s="21" t="s">
        <v>62</v>
      </c>
      <c r="D50" s="46">
        <v>2313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0"/>
        <v>2313</v>
      </c>
      <c r="O50" s="47">
        <f t="shared" si="7"/>
        <v>0.27279160278334708</v>
      </c>
      <c r="P50" s="9"/>
    </row>
    <row r="51" spans="1:119">
      <c r="A51" s="13"/>
      <c r="B51" s="39">
        <v>359</v>
      </c>
      <c r="C51" s="21" t="s">
        <v>63</v>
      </c>
      <c r="D51" s="46">
        <v>0</v>
      </c>
      <c r="E51" s="46">
        <v>214794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0"/>
        <v>214794</v>
      </c>
      <c r="O51" s="47">
        <f t="shared" si="7"/>
        <v>25.332468451468333</v>
      </c>
      <c r="P51" s="9"/>
    </row>
    <row r="52" spans="1:119" ht="15.75">
      <c r="A52" s="29" t="s">
        <v>3</v>
      </c>
      <c r="B52" s="30"/>
      <c r="C52" s="31"/>
      <c r="D52" s="32">
        <f t="shared" ref="D52:M52" si="11">SUM(D53:D55)</f>
        <v>241563</v>
      </c>
      <c r="E52" s="32">
        <f t="shared" si="11"/>
        <v>231033</v>
      </c>
      <c r="F52" s="32">
        <f t="shared" si="11"/>
        <v>158</v>
      </c>
      <c r="G52" s="32">
        <f t="shared" si="11"/>
        <v>205</v>
      </c>
      <c r="H52" s="32">
        <f t="shared" si="11"/>
        <v>0</v>
      </c>
      <c r="I52" s="32">
        <f t="shared" si="11"/>
        <v>0</v>
      </c>
      <c r="J52" s="32">
        <f t="shared" si="11"/>
        <v>0</v>
      </c>
      <c r="K52" s="32">
        <f t="shared" si="11"/>
        <v>0</v>
      </c>
      <c r="L52" s="32">
        <f t="shared" si="11"/>
        <v>0</v>
      </c>
      <c r="M52" s="32">
        <f t="shared" si="11"/>
        <v>0</v>
      </c>
      <c r="N52" s="32">
        <f t="shared" si="10"/>
        <v>472959</v>
      </c>
      <c r="O52" s="45">
        <f t="shared" si="7"/>
        <v>55.780044816605731</v>
      </c>
      <c r="P52" s="10"/>
    </row>
    <row r="53" spans="1:119">
      <c r="A53" s="12"/>
      <c r="B53" s="25">
        <v>361.1</v>
      </c>
      <c r="C53" s="20" t="s">
        <v>64</v>
      </c>
      <c r="D53" s="46">
        <v>6988</v>
      </c>
      <c r="E53" s="46">
        <v>10878</v>
      </c>
      <c r="F53" s="46">
        <v>158</v>
      </c>
      <c r="G53" s="46">
        <v>205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0"/>
        <v>18229</v>
      </c>
      <c r="O53" s="47">
        <f t="shared" si="7"/>
        <v>2.1498997523292842</v>
      </c>
      <c r="P53" s="9"/>
    </row>
    <row r="54" spans="1:119">
      <c r="A54" s="12"/>
      <c r="B54" s="25">
        <v>362</v>
      </c>
      <c r="C54" s="20" t="s">
        <v>65</v>
      </c>
      <c r="D54" s="46">
        <v>63688</v>
      </c>
      <c r="E54" s="46">
        <v>75092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0"/>
        <v>138780</v>
      </c>
      <c r="O54" s="47">
        <f t="shared" si="7"/>
        <v>16.367496167000827</v>
      </c>
      <c r="P54" s="9"/>
    </row>
    <row r="55" spans="1:119">
      <c r="A55" s="12"/>
      <c r="B55" s="25">
        <v>369.9</v>
      </c>
      <c r="C55" s="20" t="s">
        <v>66</v>
      </c>
      <c r="D55" s="46">
        <v>170887</v>
      </c>
      <c r="E55" s="46">
        <v>145063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0"/>
        <v>315950</v>
      </c>
      <c r="O55" s="47">
        <f t="shared" si="7"/>
        <v>37.262648897275625</v>
      </c>
      <c r="P55" s="9"/>
    </row>
    <row r="56" spans="1:119" ht="15.75">
      <c r="A56" s="29" t="s">
        <v>46</v>
      </c>
      <c r="B56" s="30"/>
      <c r="C56" s="31"/>
      <c r="D56" s="32">
        <f t="shared" ref="D56:M56" si="12">SUM(D57:D57)</f>
        <v>732224</v>
      </c>
      <c r="E56" s="32">
        <f t="shared" si="12"/>
        <v>2906066</v>
      </c>
      <c r="F56" s="32">
        <f t="shared" si="12"/>
        <v>0</v>
      </c>
      <c r="G56" s="32">
        <f t="shared" si="12"/>
        <v>0</v>
      </c>
      <c r="H56" s="32">
        <f t="shared" si="12"/>
        <v>0</v>
      </c>
      <c r="I56" s="32">
        <f t="shared" si="12"/>
        <v>0</v>
      </c>
      <c r="J56" s="32">
        <f t="shared" si="12"/>
        <v>0</v>
      </c>
      <c r="K56" s="32">
        <f t="shared" si="12"/>
        <v>0</v>
      </c>
      <c r="L56" s="32">
        <f t="shared" si="12"/>
        <v>0</v>
      </c>
      <c r="M56" s="32">
        <f t="shared" si="12"/>
        <v>0</v>
      </c>
      <c r="N56" s="32">
        <f t="shared" si="10"/>
        <v>3638290</v>
      </c>
      <c r="O56" s="45">
        <f t="shared" si="7"/>
        <v>429.09423281047293</v>
      </c>
      <c r="P56" s="9"/>
    </row>
    <row r="57" spans="1:119" ht="15.75" thickBot="1">
      <c r="A57" s="12"/>
      <c r="B57" s="25">
        <v>381</v>
      </c>
      <c r="C57" s="20" t="s">
        <v>67</v>
      </c>
      <c r="D57" s="46">
        <v>732224</v>
      </c>
      <c r="E57" s="46">
        <v>2906066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0"/>
        <v>3638290</v>
      </c>
      <c r="O57" s="47">
        <f t="shared" si="7"/>
        <v>429.09423281047293</v>
      </c>
      <c r="P57" s="9"/>
    </row>
    <row r="58" spans="1:119" ht="16.5" thickBot="1">
      <c r="A58" s="14" t="s">
        <v>60</v>
      </c>
      <c r="B58" s="23"/>
      <c r="C58" s="22"/>
      <c r="D58" s="15">
        <f t="shared" ref="D58:M58" si="13">SUM(D5,D12,D15,D36,D49,D52,D56)</f>
        <v>4959745</v>
      </c>
      <c r="E58" s="15">
        <f t="shared" si="13"/>
        <v>6660829</v>
      </c>
      <c r="F58" s="15">
        <f t="shared" si="13"/>
        <v>359918</v>
      </c>
      <c r="G58" s="15">
        <f t="shared" si="13"/>
        <v>744868</v>
      </c>
      <c r="H58" s="15">
        <f t="shared" si="13"/>
        <v>0</v>
      </c>
      <c r="I58" s="15">
        <f t="shared" si="13"/>
        <v>0</v>
      </c>
      <c r="J58" s="15">
        <f t="shared" si="13"/>
        <v>0</v>
      </c>
      <c r="K58" s="15">
        <f t="shared" si="13"/>
        <v>0</v>
      </c>
      <c r="L58" s="15">
        <f t="shared" si="13"/>
        <v>0</v>
      </c>
      <c r="M58" s="15">
        <f t="shared" si="13"/>
        <v>0</v>
      </c>
      <c r="N58" s="15">
        <f t="shared" si="10"/>
        <v>12725360</v>
      </c>
      <c r="O58" s="38">
        <f t="shared" si="7"/>
        <v>1500.8090576718953</v>
      </c>
      <c r="P58" s="6"/>
      <c r="Q58" s="2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  <c r="AX58" s="5"/>
      <c r="AY58" s="5"/>
      <c r="AZ58" s="5"/>
      <c r="BA58" s="5"/>
      <c r="BB58" s="5"/>
      <c r="BC58" s="5"/>
      <c r="BD58" s="5"/>
      <c r="BE58" s="5"/>
      <c r="BF58" s="5"/>
      <c r="BG58" s="5"/>
      <c r="BH58" s="5"/>
      <c r="BI58" s="5"/>
      <c r="BJ58" s="5"/>
      <c r="BK58" s="5"/>
      <c r="BL58" s="5"/>
      <c r="BM58" s="5"/>
      <c r="BN58" s="5"/>
      <c r="BO58" s="5"/>
      <c r="BP58" s="5"/>
      <c r="BQ58" s="5"/>
      <c r="BR58" s="5"/>
      <c r="BS58" s="5"/>
      <c r="BT58" s="5"/>
      <c r="BU58" s="5"/>
      <c r="BV58" s="5"/>
      <c r="BW58" s="5"/>
      <c r="BX58" s="5"/>
      <c r="BY58" s="5"/>
      <c r="BZ58" s="5"/>
      <c r="CA58" s="5"/>
      <c r="CB58" s="5"/>
      <c r="CC58" s="5"/>
      <c r="CD58" s="5"/>
      <c r="CE58" s="5"/>
      <c r="CF58" s="5"/>
      <c r="CG58" s="5"/>
      <c r="CH58" s="5"/>
      <c r="CI58" s="5"/>
      <c r="CJ58" s="5"/>
      <c r="CK58" s="5"/>
      <c r="CL58" s="5"/>
      <c r="CM58" s="5"/>
      <c r="CN58" s="5"/>
      <c r="CO58" s="5"/>
      <c r="CP58" s="5"/>
      <c r="CQ58" s="5"/>
      <c r="CR58" s="5"/>
      <c r="CS58" s="5"/>
      <c r="CT58" s="5"/>
      <c r="CU58" s="5"/>
      <c r="CV58" s="5"/>
      <c r="CW58" s="5"/>
      <c r="CX58" s="5"/>
      <c r="CY58" s="5"/>
      <c r="CZ58" s="5"/>
      <c r="DA58" s="5"/>
      <c r="DB58" s="5"/>
      <c r="DC58" s="5"/>
      <c r="DD58" s="5"/>
      <c r="DE58" s="5"/>
      <c r="DF58" s="5"/>
      <c r="DG58" s="5"/>
      <c r="DH58" s="5"/>
      <c r="DI58" s="5"/>
      <c r="DJ58" s="5"/>
      <c r="DK58" s="5"/>
      <c r="DL58" s="5"/>
      <c r="DM58" s="5"/>
      <c r="DN58" s="5"/>
      <c r="DO58" s="5"/>
    </row>
    <row r="59" spans="1:119">
      <c r="A59" s="16"/>
      <c r="B59" s="18"/>
      <c r="C59" s="18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9"/>
    </row>
    <row r="60" spans="1:119">
      <c r="A60" s="40"/>
      <c r="B60" s="41"/>
      <c r="C60" s="41"/>
      <c r="D60" s="42"/>
      <c r="E60" s="42"/>
      <c r="F60" s="42"/>
      <c r="G60" s="42"/>
      <c r="H60" s="42"/>
      <c r="I60" s="42"/>
      <c r="J60" s="42"/>
      <c r="K60" s="42"/>
      <c r="L60" s="119" t="s">
        <v>172</v>
      </c>
      <c r="M60" s="119"/>
      <c r="N60" s="119"/>
      <c r="O60" s="43">
        <v>8479</v>
      </c>
    </row>
    <row r="61" spans="1:119">
      <c r="A61" s="120"/>
      <c r="B61" s="97"/>
      <c r="C61" s="97"/>
      <c r="D61" s="97"/>
      <c r="E61" s="97"/>
      <c r="F61" s="97"/>
      <c r="G61" s="97"/>
      <c r="H61" s="97"/>
      <c r="I61" s="97"/>
      <c r="J61" s="97"/>
      <c r="K61" s="97"/>
      <c r="L61" s="97"/>
      <c r="M61" s="97"/>
      <c r="N61" s="97"/>
      <c r="O61" s="98"/>
    </row>
    <row r="62" spans="1:119" ht="15.75" customHeight="1" thickBot="1">
      <c r="A62" s="121" t="s">
        <v>90</v>
      </c>
      <c r="B62" s="100"/>
      <c r="C62" s="100"/>
      <c r="D62" s="100"/>
      <c r="E62" s="100"/>
      <c r="F62" s="100"/>
      <c r="G62" s="100"/>
      <c r="H62" s="100"/>
      <c r="I62" s="100"/>
      <c r="J62" s="100"/>
      <c r="K62" s="100"/>
      <c r="L62" s="100"/>
      <c r="M62" s="100"/>
      <c r="N62" s="100"/>
      <c r="O62" s="101"/>
    </row>
  </sheetData>
  <mergeCells count="10">
    <mergeCell ref="L60:N60"/>
    <mergeCell ref="A61:O61"/>
    <mergeCell ref="A62:O62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EC63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75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169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68</v>
      </c>
      <c r="B3" s="109"/>
      <c r="C3" s="110"/>
      <c r="D3" s="129" t="s">
        <v>40</v>
      </c>
      <c r="E3" s="130"/>
      <c r="F3" s="130"/>
      <c r="G3" s="130"/>
      <c r="H3" s="131"/>
      <c r="I3" s="129" t="s">
        <v>41</v>
      </c>
      <c r="J3" s="131"/>
      <c r="K3" s="129" t="s">
        <v>43</v>
      </c>
      <c r="L3" s="131"/>
      <c r="M3" s="36"/>
      <c r="N3" s="37"/>
      <c r="O3" s="132" t="s">
        <v>73</v>
      </c>
      <c r="P3" s="11"/>
      <c r="Q3"/>
    </row>
    <row r="4" spans="1:133" ht="32.25" customHeight="1" thickBot="1">
      <c r="A4" s="111"/>
      <c r="B4" s="112"/>
      <c r="C4" s="113"/>
      <c r="D4" s="34" t="s">
        <v>4</v>
      </c>
      <c r="E4" s="34" t="s">
        <v>69</v>
      </c>
      <c r="F4" s="34" t="s">
        <v>70</v>
      </c>
      <c r="G4" s="34" t="s">
        <v>71</v>
      </c>
      <c r="H4" s="34" t="s">
        <v>5</v>
      </c>
      <c r="I4" s="34" t="s">
        <v>6</v>
      </c>
      <c r="J4" s="35" t="s">
        <v>72</v>
      </c>
      <c r="K4" s="35" t="s">
        <v>7</v>
      </c>
      <c r="L4" s="35" t="s">
        <v>8</v>
      </c>
      <c r="M4" s="35" t="s">
        <v>9</v>
      </c>
      <c r="N4" s="35" t="s">
        <v>42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</v>
      </c>
      <c r="B5" s="26"/>
      <c r="C5" s="26"/>
      <c r="D5" s="27">
        <f t="shared" ref="D5:M5" si="0">SUM(D6:D10)</f>
        <v>2172611</v>
      </c>
      <c r="E5" s="27">
        <f t="shared" si="0"/>
        <v>209357</v>
      </c>
      <c r="F5" s="27">
        <f t="shared" si="0"/>
        <v>47461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20" si="1">SUM(D5:M5)</f>
        <v>2429429</v>
      </c>
      <c r="O5" s="33">
        <f t="shared" ref="O5:O36" si="2">(N5/O$61)</f>
        <v>281.80361906971348</v>
      </c>
      <c r="P5" s="6"/>
    </row>
    <row r="6" spans="1:133">
      <c r="A6" s="12"/>
      <c r="B6" s="25">
        <v>311</v>
      </c>
      <c r="C6" s="20" t="s">
        <v>2</v>
      </c>
      <c r="D6" s="46">
        <v>2136033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2136033</v>
      </c>
      <c r="O6" s="47">
        <f t="shared" si="2"/>
        <v>247.77090824730308</v>
      </c>
      <c r="P6" s="9"/>
    </row>
    <row r="7" spans="1:133">
      <c r="A7" s="12"/>
      <c r="B7" s="25">
        <v>312.10000000000002</v>
      </c>
      <c r="C7" s="20" t="s">
        <v>10</v>
      </c>
      <c r="D7" s="46">
        <v>0</v>
      </c>
      <c r="E7" s="46">
        <v>194871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194871</v>
      </c>
      <c r="O7" s="47">
        <f t="shared" si="2"/>
        <v>22.604222247999072</v>
      </c>
      <c r="P7" s="9"/>
    </row>
    <row r="8" spans="1:133">
      <c r="A8" s="12"/>
      <c r="B8" s="25">
        <v>312.3</v>
      </c>
      <c r="C8" s="20" t="s">
        <v>11</v>
      </c>
      <c r="D8" s="46">
        <v>0</v>
      </c>
      <c r="E8" s="46">
        <v>14486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14486</v>
      </c>
      <c r="O8" s="47">
        <f t="shared" si="2"/>
        <v>1.680315508641689</v>
      </c>
      <c r="P8" s="9"/>
    </row>
    <row r="9" spans="1:133">
      <c r="A9" s="12"/>
      <c r="B9" s="25">
        <v>312.60000000000002</v>
      </c>
      <c r="C9" s="20" t="s">
        <v>12</v>
      </c>
      <c r="D9" s="46">
        <v>0</v>
      </c>
      <c r="E9" s="46">
        <v>0</v>
      </c>
      <c r="F9" s="46">
        <v>47461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47461</v>
      </c>
      <c r="O9" s="47">
        <f t="shared" si="2"/>
        <v>5.50527780999884</v>
      </c>
      <c r="P9" s="9"/>
    </row>
    <row r="10" spans="1:133">
      <c r="A10" s="12"/>
      <c r="B10" s="25">
        <v>315</v>
      </c>
      <c r="C10" s="20" t="s">
        <v>114</v>
      </c>
      <c r="D10" s="46">
        <v>36578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36578</v>
      </c>
      <c r="O10" s="47">
        <f t="shared" si="2"/>
        <v>4.242895255770792</v>
      </c>
      <c r="P10" s="9"/>
    </row>
    <row r="11" spans="1:133" ht="15.75">
      <c r="A11" s="29" t="s">
        <v>14</v>
      </c>
      <c r="B11" s="30"/>
      <c r="C11" s="31"/>
      <c r="D11" s="32">
        <f t="shared" ref="D11:M11" si="3">SUM(D12:D15)</f>
        <v>80681</v>
      </c>
      <c r="E11" s="32">
        <f t="shared" si="3"/>
        <v>501540</v>
      </c>
      <c r="F11" s="32">
        <f t="shared" si="3"/>
        <v>0</v>
      </c>
      <c r="G11" s="32">
        <f t="shared" si="3"/>
        <v>0</v>
      </c>
      <c r="H11" s="32">
        <f t="shared" si="3"/>
        <v>0</v>
      </c>
      <c r="I11" s="32">
        <f t="shared" si="3"/>
        <v>0</v>
      </c>
      <c r="J11" s="32">
        <f t="shared" si="3"/>
        <v>0</v>
      </c>
      <c r="K11" s="32">
        <f t="shared" si="3"/>
        <v>0</v>
      </c>
      <c r="L11" s="32">
        <f t="shared" si="3"/>
        <v>0</v>
      </c>
      <c r="M11" s="32">
        <f t="shared" si="3"/>
        <v>0</v>
      </c>
      <c r="N11" s="44">
        <f t="shared" si="1"/>
        <v>582221</v>
      </c>
      <c r="O11" s="45">
        <f t="shared" si="2"/>
        <v>67.535204732629623</v>
      </c>
      <c r="P11" s="10"/>
    </row>
    <row r="12" spans="1:133">
      <c r="A12" s="12"/>
      <c r="B12" s="25">
        <v>322</v>
      </c>
      <c r="C12" s="20" t="s">
        <v>0</v>
      </c>
      <c r="D12" s="46">
        <v>49577</v>
      </c>
      <c r="E12" s="46">
        <v>0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1"/>
        <v>49577</v>
      </c>
      <c r="O12" s="47">
        <f t="shared" si="2"/>
        <v>5.7507249739009394</v>
      </c>
      <c r="P12" s="9"/>
    </row>
    <row r="13" spans="1:133">
      <c r="A13" s="12"/>
      <c r="B13" s="25">
        <v>324.70999999999998</v>
      </c>
      <c r="C13" s="20" t="s">
        <v>78</v>
      </c>
      <c r="D13" s="46">
        <v>25800</v>
      </c>
      <c r="E13" s="46">
        <v>0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25800</v>
      </c>
      <c r="O13" s="47">
        <f t="shared" si="2"/>
        <v>2.9926922630785291</v>
      </c>
      <c r="P13" s="9"/>
    </row>
    <row r="14" spans="1:133">
      <c r="A14" s="12"/>
      <c r="B14" s="25">
        <v>325.2</v>
      </c>
      <c r="C14" s="20" t="s">
        <v>16</v>
      </c>
      <c r="D14" s="46">
        <v>0</v>
      </c>
      <c r="E14" s="46">
        <v>501540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si="1"/>
        <v>501540</v>
      </c>
      <c r="O14" s="47">
        <f t="shared" si="2"/>
        <v>58.1765456443568</v>
      </c>
      <c r="P14" s="9"/>
    </row>
    <row r="15" spans="1:133">
      <c r="A15" s="12"/>
      <c r="B15" s="25">
        <v>329</v>
      </c>
      <c r="C15" s="20" t="s">
        <v>17</v>
      </c>
      <c r="D15" s="46">
        <v>5304</v>
      </c>
      <c r="E15" s="46">
        <v>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1"/>
        <v>5304</v>
      </c>
      <c r="O15" s="47">
        <f t="shared" si="2"/>
        <v>0.6152418512933534</v>
      </c>
      <c r="P15" s="9"/>
    </row>
    <row r="16" spans="1:133" ht="15.75">
      <c r="A16" s="29" t="s">
        <v>18</v>
      </c>
      <c r="B16" s="30"/>
      <c r="C16" s="31"/>
      <c r="D16" s="32">
        <f t="shared" ref="D16:M16" si="4">SUM(D17:D37)</f>
        <v>1474044</v>
      </c>
      <c r="E16" s="32">
        <f t="shared" si="4"/>
        <v>2810594</v>
      </c>
      <c r="F16" s="32">
        <f t="shared" si="4"/>
        <v>0</v>
      </c>
      <c r="G16" s="32">
        <f t="shared" si="4"/>
        <v>54724</v>
      </c>
      <c r="H16" s="32">
        <f t="shared" si="4"/>
        <v>0</v>
      </c>
      <c r="I16" s="32">
        <f t="shared" si="4"/>
        <v>0</v>
      </c>
      <c r="J16" s="32">
        <f t="shared" si="4"/>
        <v>0</v>
      </c>
      <c r="K16" s="32">
        <f t="shared" si="4"/>
        <v>0</v>
      </c>
      <c r="L16" s="32">
        <f t="shared" si="4"/>
        <v>0</v>
      </c>
      <c r="M16" s="32">
        <f t="shared" si="4"/>
        <v>0</v>
      </c>
      <c r="N16" s="44">
        <f t="shared" si="1"/>
        <v>4339362</v>
      </c>
      <c r="O16" s="45">
        <f t="shared" si="2"/>
        <v>503.34787147662684</v>
      </c>
      <c r="P16" s="10"/>
    </row>
    <row r="17" spans="1:16">
      <c r="A17" s="12"/>
      <c r="B17" s="25">
        <v>334.1</v>
      </c>
      <c r="C17" s="20" t="s">
        <v>20</v>
      </c>
      <c r="D17" s="46">
        <v>0</v>
      </c>
      <c r="E17" s="46">
        <v>218664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1"/>
        <v>218664</v>
      </c>
      <c r="O17" s="47">
        <f t="shared" si="2"/>
        <v>25.364110892007886</v>
      </c>
      <c r="P17" s="9"/>
    </row>
    <row r="18" spans="1:16">
      <c r="A18" s="12"/>
      <c r="B18" s="25">
        <v>334.2</v>
      </c>
      <c r="C18" s="20" t="s">
        <v>21</v>
      </c>
      <c r="D18" s="46">
        <v>0</v>
      </c>
      <c r="E18" s="46">
        <v>3161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1"/>
        <v>3161</v>
      </c>
      <c r="O18" s="47">
        <f t="shared" si="2"/>
        <v>0.366662800139195</v>
      </c>
      <c r="P18" s="9"/>
    </row>
    <row r="19" spans="1:16">
      <c r="A19" s="12"/>
      <c r="B19" s="25">
        <v>334.34</v>
      </c>
      <c r="C19" s="20" t="s">
        <v>23</v>
      </c>
      <c r="D19" s="46">
        <v>0</v>
      </c>
      <c r="E19" s="46">
        <v>91740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1"/>
        <v>91740</v>
      </c>
      <c r="O19" s="47">
        <f t="shared" si="2"/>
        <v>10.641456907551328</v>
      </c>
      <c r="P19" s="9"/>
    </row>
    <row r="20" spans="1:16">
      <c r="A20" s="12"/>
      <c r="B20" s="25">
        <v>334.35</v>
      </c>
      <c r="C20" s="20" t="s">
        <v>158</v>
      </c>
      <c r="D20" s="46">
        <v>31970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1"/>
        <v>31970</v>
      </c>
      <c r="O20" s="47">
        <f t="shared" si="2"/>
        <v>3.7083864980860688</v>
      </c>
      <c r="P20" s="9"/>
    </row>
    <row r="21" spans="1:16">
      <c r="A21" s="12"/>
      <c r="B21" s="25">
        <v>334.49</v>
      </c>
      <c r="C21" s="20" t="s">
        <v>24</v>
      </c>
      <c r="D21" s="46">
        <v>0</v>
      </c>
      <c r="E21" s="46">
        <v>1128275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ref="N21:N33" si="5">SUM(D21:M21)</f>
        <v>1128275</v>
      </c>
      <c r="O21" s="47">
        <f t="shared" si="2"/>
        <v>130.87518849321424</v>
      </c>
      <c r="P21" s="9"/>
    </row>
    <row r="22" spans="1:16">
      <c r="A22" s="12"/>
      <c r="B22" s="25">
        <v>334.5</v>
      </c>
      <c r="C22" s="20" t="s">
        <v>79</v>
      </c>
      <c r="D22" s="46">
        <v>0</v>
      </c>
      <c r="E22" s="46">
        <v>350000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5"/>
        <v>350000</v>
      </c>
      <c r="O22" s="47">
        <f t="shared" si="2"/>
        <v>40.598538452615706</v>
      </c>
      <c r="P22" s="9"/>
    </row>
    <row r="23" spans="1:16">
      <c r="A23" s="12"/>
      <c r="B23" s="25">
        <v>334.7</v>
      </c>
      <c r="C23" s="20" t="s">
        <v>25</v>
      </c>
      <c r="D23" s="46">
        <v>95363</v>
      </c>
      <c r="E23" s="46">
        <v>0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 t="shared" si="5"/>
        <v>95363</v>
      </c>
      <c r="O23" s="47">
        <f t="shared" si="2"/>
        <v>11.061709778447977</v>
      </c>
      <c r="P23" s="9"/>
    </row>
    <row r="24" spans="1:16">
      <c r="A24" s="12"/>
      <c r="B24" s="25">
        <v>334.9</v>
      </c>
      <c r="C24" s="20" t="s">
        <v>27</v>
      </c>
      <c r="D24" s="46">
        <v>5000</v>
      </c>
      <c r="E24" s="46">
        <v>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 t="shared" si="5"/>
        <v>5000</v>
      </c>
      <c r="O24" s="47">
        <f t="shared" si="2"/>
        <v>0.57997912075165292</v>
      </c>
      <c r="P24" s="9"/>
    </row>
    <row r="25" spans="1:16">
      <c r="A25" s="12"/>
      <c r="B25" s="25">
        <v>335.12</v>
      </c>
      <c r="C25" s="20" t="s">
        <v>117</v>
      </c>
      <c r="D25" s="46">
        <v>152467</v>
      </c>
      <c r="E25" s="46">
        <v>0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5"/>
        <v>152467</v>
      </c>
      <c r="O25" s="47">
        <f t="shared" si="2"/>
        <v>17.685535320728455</v>
      </c>
      <c r="P25" s="9"/>
    </row>
    <row r="26" spans="1:16">
      <c r="A26" s="12"/>
      <c r="B26" s="25">
        <v>335.13</v>
      </c>
      <c r="C26" s="20" t="s">
        <v>118</v>
      </c>
      <c r="D26" s="46">
        <v>19927</v>
      </c>
      <c r="E26" s="46">
        <v>0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5"/>
        <v>19927</v>
      </c>
      <c r="O26" s="47">
        <f t="shared" si="2"/>
        <v>2.3114487878436378</v>
      </c>
      <c r="P26" s="9"/>
    </row>
    <row r="27" spans="1:16">
      <c r="A27" s="12"/>
      <c r="B27" s="25">
        <v>335.15</v>
      </c>
      <c r="C27" s="20" t="s">
        <v>120</v>
      </c>
      <c r="D27" s="46">
        <v>71</v>
      </c>
      <c r="E27" s="46">
        <v>0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5"/>
        <v>71</v>
      </c>
      <c r="O27" s="47">
        <f t="shared" si="2"/>
        <v>8.235703514673471E-3</v>
      </c>
      <c r="P27" s="9"/>
    </row>
    <row r="28" spans="1:16">
      <c r="A28" s="12"/>
      <c r="B28" s="25">
        <v>335.16</v>
      </c>
      <c r="C28" s="20" t="s">
        <v>142</v>
      </c>
      <c r="D28" s="46">
        <v>523341</v>
      </c>
      <c r="E28" s="46">
        <v>0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5"/>
        <v>523341</v>
      </c>
      <c r="O28" s="47">
        <f t="shared" si="2"/>
        <v>60.705370606658157</v>
      </c>
      <c r="P28" s="9"/>
    </row>
    <row r="29" spans="1:16">
      <c r="A29" s="12"/>
      <c r="B29" s="25">
        <v>335.17</v>
      </c>
      <c r="C29" s="20" t="s">
        <v>121</v>
      </c>
      <c r="D29" s="46">
        <v>220150</v>
      </c>
      <c r="E29" s="46">
        <v>15000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5"/>
        <v>235150</v>
      </c>
      <c r="O29" s="47">
        <f t="shared" si="2"/>
        <v>27.276418048950237</v>
      </c>
      <c r="P29" s="9"/>
    </row>
    <row r="30" spans="1:16">
      <c r="A30" s="12"/>
      <c r="B30" s="25">
        <v>335.19</v>
      </c>
      <c r="C30" s="20" t="s">
        <v>123</v>
      </c>
      <c r="D30" s="46">
        <v>0</v>
      </c>
      <c r="E30" s="46">
        <v>199581</v>
      </c>
      <c r="F30" s="46">
        <v>0</v>
      </c>
      <c r="G30" s="46">
        <v>54724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5"/>
        <v>254305</v>
      </c>
      <c r="O30" s="47">
        <f t="shared" si="2"/>
        <v>29.498318060549821</v>
      </c>
      <c r="P30" s="9"/>
    </row>
    <row r="31" spans="1:16">
      <c r="A31" s="12"/>
      <c r="B31" s="25">
        <v>335.29</v>
      </c>
      <c r="C31" s="20" t="s">
        <v>159</v>
      </c>
      <c r="D31" s="46">
        <v>47475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5"/>
        <v>47475</v>
      </c>
      <c r="O31" s="47">
        <f t="shared" si="2"/>
        <v>5.5069017515369447</v>
      </c>
      <c r="P31" s="9"/>
    </row>
    <row r="32" spans="1:16">
      <c r="A32" s="12"/>
      <c r="B32" s="25">
        <v>335.49</v>
      </c>
      <c r="C32" s="20" t="s">
        <v>34</v>
      </c>
      <c r="D32" s="46">
        <v>0</v>
      </c>
      <c r="E32" s="46">
        <v>784873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5"/>
        <v>784873</v>
      </c>
      <c r="O32" s="47">
        <f t="shared" si="2"/>
        <v>91.041990488342421</v>
      </c>
      <c r="P32" s="9"/>
    </row>
    <row r="33" spans="1:16">
      <c r="A33" s="12"/>
      <c r="B33" s="25">
        <v>335.9</v>
      </c>
      <c r="C33" s="20" t="s">
        <v>36</v>
      </c>
      <c r="D33" s="46">
        <v>209328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5"/>
        <v>209328</v>
      </c>
      <c r="O33" s="47">
        <f t="shared" si="2"/>
        <v>24.2811738777404</v>
      </c>
      <c r="P33" s="9"/>
    </row>
    <row r="34" spans="1:16">
      <c r="A34" s="12"/>
      <c r="B34" s="25">
        <v>337.1</v>
      </c>
      <c r="C34" s="20" t="s">
        <v>134</v>
      </c>
      <c r="D34" s="46">
        <v>9223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ref="N34:N39" si="6">SUM(D34:M34)</f>
        <v>9223</v>
      </c>
      <c r="O34" s="47">
        <f t="shared" si="2"/>
        <v>1.0698294861384989</v>
      </c>
      <c r="P34" s="9"/>
    </row>
    <row r="35" spans="1:16">
      <c r="A35" s="12"/>
      <c r="B35" s="25">
        <v>337.3</v>
      </c>
      <c r="C35" s="20" t="s">
        <v>38</v>
      </c>
      <c r="D35" s="46">
        <v>82640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6"/>
        <v>82640</v>
      </c>
      <c r="O35" s="47">
        <f t="shared" si="2"/>
        <v>9.5858949077833202</v>
      </c>
      <c r="P35" s="9"/>
    </row>
    <row r="36" spans="1:16">
      <c r="A36" s="12"/>
      <c r="B36" s="25">
        <v>337.4</v>
      </c>
      <c r="C36" s="20" t="s">
        <v>160</v>
      </c>
      <c r="D36" s="46">
        <v>0</v>
      </c>
      <c r="E36" s="46">
        <v>19300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6"/>
        <v>19300</v>
      </c>
      <c r="O36" s="47">
        <f t="shared" si="2"/>
        <v>2.2387194061013802</v>
      </c>
      <c r="P36" s="9"/>
    </row>
    <row r="37" spans="1:16">
      <c r="A37" s="12"/>
      <c r="B37" s="25">
        <v>339</v>
      </c>
      <c r="C37" s="20" t="s">
        <v>39</v>
      </c>
      <c r="D37" s="46">
        <v>77089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6"/>
        <v>77089</v>
      </c>
      <c r="O37" s="47">
        <f t="shared" ref="O37:O59" si="7">(N37/O$61)</f>
        <v>8.9420020879248341</v>
      </c>
      <c r="P37" s="9"/>
    </row>
    <row r="38" spans="1:16" ht="15.75">
      <c r="A38" s="29" t="s">
        <v>44</v>
      </c>
      <c r="B38" s="30"/>
      <c r="C38" s="31"/>
      <c r="D38" s="32">
        <f t="shared" ref="D38:M38" si="8">SUM(D39:D46)</f>
        <v>88094</v>
      </c>
      <c r="E38" s="32">
        <f t="shared" si="8"/>
        <v>601554</v>
      </c>
      <c r="F38" s="32">
        <f t="shared" si="8"/>
        <v>0</v>
      </c>
      <c r="G38" s="32">
        <f t="shared" si="8"/>
        <v>0</v>
      </c>
      <c r="H38" s="32">
        <f t="shared" si="8"/>
        <v>0</v>
      </c>
      <c r="I38" s="32">
        <f t="shared" si="8"/>
        <v>0</v>
      </c>
      <c r="J38" s="32">
        <f t="shared" si="8"/>
        <v>0</v>
      </c>
      <c r="K38" s="32">
        <f t="shared" si="8"/>
        <v>0</v>
      </c>
      <c r="L38" s="32">
        <f t="shared" si="8"/>
        <v>0</v>
      </c>
      <c r="M38" s="32">
        <f t="shared" si="8"/>
        <v>0</v>
      </c>
      <c r="N38" s="32">
        <f t="shared" si="6"/>
        <v>689648</v>
      </c>
      <c r="O38" s="45">
        <f t="shared" si="7"/>
        <v>79.996288133627189</v>
      </c>
      <c r="P38" s="10"/>
    </row>
    <row r="39" spans="1:16">
      <c r="A39" s="12"/>
      <c r="B39" s="25">
        <v>341.1</v>
      </c>
      <c r="C39" s="20" t="s">
        <v>135</v>
      </c>
      <c r="D39" s="46">
        <v>0</v>
      </c>
      <c r="E39" s="46">
        <v>31139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6"/>
        <v>31139</v>
      </c>
      <c r="O39" s="47">
        <f t="shared" si="7"/>
        <v>3.6119939682171442</v>
      </c>
      <c r="P39" s="9"/>
    </row>
    <row r="40" spans="1:16">
      <c r="A40" s="12"/>
      <c r="B40" s="25">
        <v>341.51</v>
      </c>
      <c r="C40" s="20" t="s">
        <v>124</v>
      </c>
      <c r="D40" s="46">
        <v>64824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ref="N40:N46" si="9">SUM(D40:M40)</f>
        <v>64824</v>
      </c>
      <c r="O40" s="47">
        <f t="shared" si="7"/>
        <v>7.5193133047210301</v>
      </c>
      <c r="P40" s="9"/>
    </row>
    <row r="41" spans="1:16">
      <c r="A41" s="12"/>
      <c r="B41" s="25">
        <v>341.56</v>
      </c>
      <c r="C41" s="20" t="s">
        <v>128</v>
      </c>
      <c r="D41" s="46">
        <v>5235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9"/>
        <v>5235</v>
      </c>
      <c r="O41" s="47">
        <f t="shared" si="7"/>
        <v>0.60723813942698068</v>
      </c>
      <c r="P41" s="9"/>
    </row>
    <row r="42" spans="1:16">
      <c r="A42" s="12"/>
      <c r="B42" s="25">
        <v>342.6</v>
      </c>
      <c r="C42" s="20" t="s">
        <v>87</v>
      </c>
      <c r="D42" s="46">
        <v>0</v>
      </c>
      <c r="E42" s="46">
        <v>187967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9"/>
        <v>187967</v>
      </c>
      <c r="O42" s="47">
        <f t="shared" si="7"/>
        <v>21.803387078065189</v>
      </c>
      <c r="P42" s="9"/>
    </row>
    <row r="43" spans="1:16">
      <c r="A43" s="12"/>
      <c r="B43" s="25">
        <v>342.9</v>
      </c>
      <c r="C43" s="20" t="s">
        <v>56</v>
      </c>
      <c r="D43" s="46">
        <v>0</v>
      </c>
      <c r="E43" s="46">
        <v>101391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9"/>
        <v>101391</v>
      </c>
      <c r="O43" s="47">
        <f t="shared" si="7"/>
        <v>11.760932606426168</v>
      </c>
      <c r="P43" s="9"/>
    </row>
    <row r="44" spans="1:16">
      <c r="A44" s="12"/>
      <c r="B44" s="25">
        <v>343.4</v>
      </c>
      <c r="C44" s="20" t="s">
        <v>57</v>
      </c>
      <c r="D44" s="46">
        <v>0</v>
      </c>
      <c r="E44" s="46">
        <v>281057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9"/>
        <v>281057</v>
      </c>
      <c r="O44" s="47">
        <f t="shared" si="7"/>
        <v>32.601438348219467</v>
      </c>
      <c r="P44" s="9"/>
    </row>
    <row r="45" spans="1:16">
      <c r="A45" s="12"/>
      <c r="B45" s="25">
        <v>347.2</v>
      </c>
      <c r="C45" s="20" t="s">
        <v>58</v>
      </c>
      <c r="D45" s="46">
        <v>9385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9"/>
        <v>9385</v>
      </c>
      <c r="O45" s="47">
        <f t="shared" si="7"/>
        <v>1.0886208096508525</v>
      </c>
      <c r="P45" s="9"/>
    </row>
    <row r="46" spans="1:16">
      <c r="A46" s="12"/>
      <c r="B46" s="25">
        <v>347.5</v>
      </c>
      <c r="C46" s="20" t="s">
        <v>59</v>
      </c>
      <c r="D46" s="46">
        <v>8650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9"/>
        <v>8650</v>
      </c>
      <c r="O46" s="47">
        <f t="shared" si="7"/>
        <v>1.0033638789003596</v>
      </c>
      <c r="P46" s="9"/>
    </row>
    <row r="47" spans="1:16" ht="15.75">
      <c r="A47" s="29" t="s">
        <v>45</v>
      </c>
      <c r="B47" s="30"/>
      <c r="C47" s="31"/>
      <c r="D47" s="32">
        <f t="shared" ref="D47:M47" si="10">SUM(D48:D51)</f>
        <v>2231</v>
      </c>
      <c r="E47" s="32">
        <f t="shared" si="10"/>
        <v>138166</v>
      </c>
      <c r="F47" s="32">
        <f t="shared" si="10"/>
        <v>0</v>
      </c>
      <c r="G47" s="32">
        <f t="shared" si="10"/>
        <v>0</v>
      </c>
      <c r="H47" s="32">
        <f t="shared" si="10"/>
        <v>0</v>
      </c>
      <c r="I47" s="32">
        <f t="shared" si="10"/>
        <v>0</v>
      </c>
      <c r="J47" s="32">
        <f t="shared" si="10"/>
        <v>0</v>
      </c>
      <c r="K47" s="32">
        <f t="shared" si="10"/>
        <v>0</v>
      </c>
      <c r="L47" s="32">
        <f t="shared" si="10"/>
        <v>0</v>
      </c>
      <c r="M47" s="32">
        <f t="shared" si="10"/>
        <v>0</v>
      </c>
      <c r="N47" s="32">
        <f t="shared" ref="N47:N59" si="11">SUM(D47:M47)</f>
        <v>140397</v>
      </c>
      <c r="O47" s="45">
        <f t="shared" si="7"/>
        <v>16.285465723233962</v>
      </c>
      <c r="P47" s="10"/>
    </row>
    <row r="48" spans="1:16">
      <c r="A48" s="13"/>
      <c r="B48" s="39">
        <v>351.8</v>
      </c>
      <c r="C48" s="21" t="s">
        <v>137</v>
      </c>
      <c r="D48" s="46">
        <v>0</v>
      </c>
      <c r="E48" s="46">
        <v>17908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1"/>
        <v>17908</v>
      </c>
      <c r="O48" s="47">
        <f t="shared" si="7"/>
        <v>2.07725321888412</v>
      </c>
      <c r="P48" s="9"/>
    </row>
    <row r="49" spans="1:119">
      <c r="A49" s="13"/>
      <c r="B49" s="39">
        <v>351.9</v>
      </c>
      <c r="C49" s="21" t="s">
        <v>138</v>
      </c>
      <c r="D49" s="46">
        <v>0</v>
      </c>
      <c r="E49" s="46">
        <v>109846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1"/>
        <v>109846</v>
      </c>
      <c r="O49" s="47">
        <f t="shared" si="7"/>
        <v>12.741677299617214</v>
      </c>
      <c r="P49" s="9"/>
    </row>
    <row r="50" spans="1:119">
      <c r="A50" s="13"/>
      <c r="B50" s="39">
        <v>352</v>
      </c>
      <c r="C50" s="21" t="s">
        <v>62</v>
      </c>
      <c r="D50" s="46">
        <v>2231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1"/>
        <v>2231</v>
      </c>
      <c r="O50" s="47">
        <f t="shared" si="7"/>
        <v>0.25878668367938756</v>
      </c>
      <c r="P50" s="9"/>
    </row>
    <row r="51" spans="1:119">
      <c r="A51" s="13"/>
      <c r="B51" s="39">
        <v>359</v>
      </c>
      <c r="C51" s="21" t="s">
        <v>63</v>
      </c>
      <c r="D51" s="46">
        <v>0</v>
      </c>
      <c r="E51" s="46">
        <v>10412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1"/>
        <v>10412</v>
      </c>
      <c r="O51" s="47">
        <f t="shared" si="7"/>
        <v>1.2077485210532422</v>
      </c>
      <c r="P51" s="9"/>
    </row>
    <row r="52" spans="1:119" ht="15.75">
      <c r="A52" s="29" t="s">
        <v>3</v>
      </c>
      <c r="B52" s="30"/>
      <c r="C52" s="31"/>
      <c r="D52" s="32">
        <f t="shared" ref="D52:M52" si="12">SUM(D53:D55)</f>
        <v>117343</v>
      </c>
      <c r="E52" s="32">
        <f t="shared" si="12"/>
        <v>134265</v>
      </c>
      <c r="F52" s="32">
        <f t="shared" si="12"/>
        <v>27</v>
      </c>
      <c r="G52" s="32">
        <f t="shared" si="12"/>
        <v>2433</v>
      </c>
      <c r="H52" s="32">
        <f t="shared" si="12"/>
        <v>0</v>
      </c>
      <c r="I52" s="32">
        <f t="shared" si="12"/>
        <v>0</v>
      </c>
      <c r="J52" s="32">
        <f t="shared" si="12"/>
        <v>0</v>
      </c>
      <c r="K52" s="32">
        <f t="shared" si="12"/>
        <v>0</v>
      </c>
      <c r="L52" s="32">
        <f t="shared" si="12"/>
        <v>0</v>
      </c>
      <c r="M52" s="32">
        <f t="shared" si="12"/>
        <v>0</v>
      </c>
      <c r="N52" s="32">
        <f t="shared" si="11"/>
        <v>254068</v>
      </c>
      <c r="O52" s="45">
        <f t="shared" si="7"/>
        <v>29.470827050226191</v>
      </c>
      <c r="P52" s="10"/>
    </row>
    <row r="53" spans="1:119">
      <c r="A53" s="12"/>
      <c r="B53" s="25">
        <v>361.1</v>
      </c>
      <c r="C53" s="20" t="s">
        <v>64</v>
      </c>
      <c r="D53" s="46">
        <v>1270</v>
      </c>
      <c r="E53" s="46">
        <v>1889</v>
      </c>
      <c r="F53" s="46">
        <v>27</v>
      </c>
      <c r="G53" s="46">
        <v>2433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1"/>
        <v>5619</v>
      </c>
      <c r="O53" s="47">
        <f t="shared" si="7"/>
        <v>0.65178053590070761</v>
      </c>
      <c r="P53" s="9"/>
    </row>
    <row r="54" spans="1:119">
      <c r="A54" s="12"/>
      <c r="B54" s="25">
        <v>361.2</v>
      </c>
      <c r="C54" s="20" t="s">
        <v>166</v>
      </c>
      <c r="D54" s="46">
        <v>68386</v>
      </c>
      <c r="E54" s="46">
        <v>63458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1"/>
        <v>131844</v>
      </c>
      <c r="O54" s="47">
        <f t="shared" si="7"/>
        <v>15.293353439276187</v>
      </c>
      <c r="P54" s="9"/>
    </row>
    <row r="55" spans="1:119">
      <c r="A55" s="12"/>
      <c r="B55" s="25">
        <v>369.9</v>
      </c>
      <c r="C55" s="20" t="s">
        <v>66</v>
      </c>
      <c r="D55" s="46">
        <v>47687</v>
      </c>
      <c r="E55" s="46">
        <v>68918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1"/>
        <v>116605</v>
      </c>
      <c r="O55" s="47">
        <f t="shared" si="7"/>
        <v>13.525693075049299</v>
      </c>
      <c r="P55" s="9"/>
    </row>
    <row r="56" spans="1:119" ht="15.75">
      <c r="A56" s="29" t="s">
        <v>46</v>
      </c>
      <c r="B56" s="30"/>
      <c r="C56" s="31"/>
      <c r="D56" s="32">
        <f t="shared" ref="D56:M56" si="13">SUM(D57:D58)</f>
        <v>328900</v>
      </c>
      <c r="E56" s="32">
        <f t="shared" si="13"/>
        <v>3210539</v>
      </c>
      <c r="F56" s="32">
        <f t="shared" si="13"/>
        <v>0</v>
      </c>
      <c r="G56" s="32">
        <f t="shared" si="13"/>
        <v>0</v>
      </c>
      <c r="H56" s="32">
        <f t="shared" si="13"/>
        <v>0</v>
      </c>
      <c r="I56" s="32">
        <f t="shared" si="13"/>
        <v>0</v>
      </c>
      <c r="J56" s="32">
        <f t="shared" si="13"/>
        <v>0</v>
      </c>
      <c r="K56" s="32">
        <f t="shared" si="13"/>
        <v>0</v>
      </c>
      <c r="L56" s="32">
        <f t="shared" si="13"/>
        <v>0</v>
      </c>
      <c r="M56" s="32">
        <f t="shared" si="13"/>
        <v>0</v>
      </c>
      <c r="N56" s="32">
        <f t="shared" si="11"/>
        <v>3539439</v>
      </c>
      <c r="O56" s="45">
        <f t="shared" si="7"/>
        <v>410.56014383482193</v>
      </c>
      <c r="P56" s="9"/>
    </row>
    <row r="57" spans="1:119">
      <c r="A57" s="12"/>
      <c r="B57" s="25">
        <v>381</v>
      </c>
      <c r="C57" s="20" t="s">
        <v>67</v>
      </c>
      <c r="D57" s="46">
        <v>328900</v>
      </c>
      <c r="E57" s="46">
        <v>2791237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1"/>
        <v>3120137</v>
      </c>
      <c r="O57" s="47">
        <f t="shared" si="7"/>
        <v>361.92286277694001</v>
      </c>
      <c r="P57" s="9"/>
    </row>
    <row r="58" spans="1:119" ht="15.75" thickBot="1">
      <c r="A58" s="12"/>
      <c r="B58" s="25">
        <v>384</v>
      </c>
      <c r="C58" s="20" t="s">
        <v>106</v>
      </c>
      <c r="D58" s="46">
        <v>0</v>
      </c>
      <c r="E58" s="46">
        <v>419302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1"/>
        <v>419302</v>
      </c>
      <c r="O58" s="47">
        <f t="shared" si="7"/>
        <v>48.637281057881914</v>
      </c>
      <c r="P58" s="9"/>
    </row>
    <row r="59" spans="1:119" ht="16.5" thickBot="1">
      <c r="A59" s="14" t="s">
        <v>60</v>
      </c>
      <c r="B59" s="23"/>
      <c r="C59" s="22"/>
      <c r="D59" s="15">
        <f t="shared" ref="D59:M59" si="14">SUM(D5,D11,D16,D38,D47,D52,D56)</f>
        <v>4263904</v>
      </c>
      <c r="E59" s="15">
        <f t="shared" si="14"/>
        <v>7606015</v>
      </c>
      <c r="F59" s="15">
        <f t="shared" si="14"/>
        <v>47488</v>
      </c>
      <c r="G59" s="15">
        <f t="shared" si="14"/>
        <v>57157</v>
      </c>
      <c r="H59" s="15">
        <f t="shared" si="14"/>
        <v>0</v>
      </c>
      <c r="I59" s="15">
        <f t="shared" si="14"/>
        <v>0</v>
      </c>
      <c r="J59" s="15">
        <f t="shared" si="14"/>
        <v>0</v>
      </c>
      <c r="K59" s="15">
        <f t="shared" si="14"/>
        <v>0</v>
      </c>
      <c r="L59" s="15">
        <f t="shared" si="14"/>
        <v>0</v>
      </c>
      <c r="M59" s="15">
        <f t="shared" si="14"/>
        <v>0</v>
      </c>
      <c r="N59" s="15">
        <f t="shared" si="11"/>
        <v>11974564</v>
      </c>
      <c r="O59" s="38">
        <f t="shared" si="7"/>
        <v>1388.9994200208791</v>
      </c>
      <c r="P59" s="6"/>
      <c r="Q59" s="2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  <c r="AY59" s="5"/>
      <c r="AZ59" s="5"/>
      <c r="BA59" s="5"/>
      <c r="BB59" s="5"/>
      <c r="BC59" s="5"/>
      <c r="BD59" s="5"/>
      <c r="BE59" s="5"/>
      <c r="BF59" s="5"/>
      <c r="BG59" s="5"/>
      <c r="BH59" s="5"/>
      <c r="BI59" s="5"/>
      <c r="BJ59" s="5"/>
      <c r="BK59" s="5"/>
      <c r="BL59" s="5"/>
      <c r="BM59" s="5"/>
      <c r="BN59" s="5"/>
      <c r="BO59" s="5"/>
      <c r="BP59" s="5"/>
      <c r="BQ59" s="5"/>
      <c r="BR59" s="5"/>
      <c r="BS59" s="5"/>
      <c r="BT59" s="5"/>
      <c r="BU59" s="5"/>
      <c r="BV59" s="5"/>
      <c r="BW59" s="5"/>
      <c r="BX59" s="5"/>
      <c r="BY59" s="5"/>
      <c r="BZ59" s="5"/>
      <c r="CA59" s="5"/>
      <c r="CB59" s="5"/>
      <c r="CC59" s="5"/>
      <c r="CD59" s="5"/>
      <c r="CE59" s="5"/>
      <c r="CF59" s="5"/>
      <c r="CG59" s="5"/>
      <c r="CH59" s="5"/>
      <c r="CI59" s="5"/>
      <c r="CJ59" s="5"/>
      <c r="CK59" s="5"/>
      <c r="CL59" s="5"/>
      <c r="CM59" s="5"/>
      <c r="CN59" s="5"/>
      <c r="CO59" s="5"/>
      <c r="CP59" s="5"/>
      <c r="CQ59" s="5"/>
      <c r="CR59" s="5"/>
      <c r="CS59" s="5"/>
      <c r="CT59" s="5"/>
      <c r="CU59" s="5"/>
      <c r="CV59" s="5"/>
      <c r="CW59" s="5"/>
      <c r="CX59" s="5"/>
      <c r="CY59" s="5"/>
      <c r="CZ59" s="5"/>
      <c r="DA59" s="5"/>
      <c r="DB59" s="5"/>
      <c r="DC59" s="5"/>
      <c r="DD59" s="5"/>
      <c r="DE59" s="5"/>
      <c r="DF59" s="5"/>
      <c r="DG59" s="5"/>
      <c r="DH59" s="5"/>
      <c r="DI59" s="5"/>
      <c r="DJ59" s="5"/>
      <c r="DK59" s="5"/>
      <c r="DL59" s="5"/>
      <c r="DM59" s="5"/>
      <c r="DN59" s="5"/>
      <c r="DO59" s="5"/>
    </row>
    <row r="60" spans="1:119">
      <c r="A60" s="16"/>
      <c r="B60" s="18"/>
      <c r="C60" s="18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9"/>
    </row>
    <row r="61" spans="1:119">
      <c r="A61" s="40"/>
      <c r="B61" s="41"/>
      <c r="C61" s="41"/>
      <c r="D61" s="42"/>
      <c r="E61" s="42"/>
      <c r="F61" s="42"/>
      <c r="G61" s="42"/>
      <c r="H61" s="42"/>
      <c r="I61" s="42"/>
      <c r="J61" s="42"/>
      <c r="K61" s="42"/>
      <c r="L61" s="119" t="s">
        <v>170</v>
      </c>
      <c r="M61" s="119"/>
      <c r="N61" s="119"/>
      <c r="O61" s="43">
        <v>8621</v>
      </c>
    </row>
    <row r="62" spans="1:119">
      <c r="A62" s="120"/>
      <c r="B62" s="97"/>
      <c r="C62" s="97"/>
      <c r="D62" s="97"/>
      <c r="E62" s="97"/>
      <c r="F62" s="97"/>
      <c r="G62" s="97"/>
      <c r="H62" s="97"/>
      <c r="I62" s="97"/>
      <c r="J62" s="97"/>
      <c r="K62" s="97"/>
      <c r="L62" s="97"/>
      <c r="M62" s="97"/>
      <c r="N62" s="97"/>
      <c r="O62" s="98"/>
    </row>
    <row r="63" spans="1:119" ht="15.75" customHeight="1" thickBot="1">
      <c r="A63" s="121" t="s">
        <v>90</v>
      </c>
      <c r="B63" s="100"/>
      <c r="C63" s="100"/>
      <c r="D63" s="100"/>
      <c r="E63" s="100"/>
      <c r="F63" s="100"/>
      <c r="G63" s="100"/>
      <c r="H63" s="100"/>
      <c r="I63" s="100"/>
      <c r="J63" s="100"/>
      <c r="K63" s="100"/>
      <c r="L63" s="100"/>
      <c r="M63" s="100"/>
      <c r="N63" s="100"/>
      <c r="O63" s="101"/>
    </row>
  </sheetData>
  <mergeCells count="10">
    <mergeCell ref="L61:N61"/>
    <mergeCell ref="A62:O62"/>
    <mergeCell ref="A63:O63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EC65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75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140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68</v>
      </c>
      <c r="B3" s="109"/>
      <c r="C3" s="110"/>
      <c r="D3" s="129" t="s">
        <v>40</v>
      </c>
      <c r="E3" s="130"/>
      <c r="F3" s="130"/>
      <c r="G3" s="130"/>
      <c r="H3" s="131"/>
      <c r="I3" s="129" t="s">
        <v>41</v>
      </c>
      <c r="J3" s="131"/>
      <c r="K3" s="129" t="s">
        <v>43</v>
      </c>
      <c r="L3" s="131"/>
      <c r="M3" s="36"/>
      <c r="N3" s="37"/>
      <c r="O3" s="132" t="s">
        <v>73</v>
      </c>
      <c r="P3" s="11"/>
      <c r="Q3"/>
    </row>
    <row r="4" spans="1:133" ht="32.25" customHeight="1" thickBot="1">
      <c r="A4" s="111"/>
      <c r="B4" s="112"/>
      <c r="C4" s="113"/>
      <c r="D4" s="34" t="s">
        <v>4</v>
      </c>
      <c r="E4" s="34" t="s">
        <v>69</v>
      </c>
      <c r="F4" s="34" t="s">
        <v>70</v>
      </c>
      <c r="G4" s="34" t="s">
        <v>71</v>
      </c>
      <c r="H4" s="34" t="s">
        <v>5</v>
      </c>
      <c r="I4" s="34" t="s">
        <v>6</v>
      </c>
      <c r="J4" s="35" t="s">
        <v>72</v>
      </c>
      <c r="K4" s="35" t="s">
        <v>7</v>
      </c>
      <c r="L4" s="35" t="s">
        <v>8</v>
      </c>
      <c r="M4" s="35" t="s">
        <v>9</v>
      </c>
      <c r="N4" s="35" t="s">
        <v>42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</v>
      </c>
      <c r="B5" s="26"/>
      <c r="C5" s="26"/>
      <c r="D5" s="27">
        <f t="shared" ref="D5:M5" si="0">SUM(D6:D10)</f>
        <v>2182199</v>
      </c>
      <c r="E5" s="27">
        <f t="shared" si="0"/>
        <v>193989</v>
      </c>
      <c r="F5" s="27">
        <f t="shared" si="0"/>
        <v>361961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19" si="1">SUM(D5:M5)</f>
        <v>2738149</v>
      </c>
      <c r="O5" s="33">
        <f t="shared" ref="O5:O36" si="2">(N5/O$63)</f>
        <v>316.03751154201291</v>
      </c>
      <c r="P5" s="6"/>
    </row>
    <row r="6" spans="1:133">
      <c r="A6" s="12"/>
      <c r="B6" s="25">
        <v>311</v>
      </c>
      <c r="C6" s="20" t="s">
        <v>2</v>
      </c>
      <c r="D6" s="46">
        <v>2143621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2143621</v>
      </c>
      <c r="O6" s="47">
        <f t="shared" si="2"/>
        <v>247.41701292705449</v>
      </c>
      <c r="P6" s="9"/>
    </row>
    <row r="7" spans="1:133">
      <c r="A7" s="12"/>
      <c r="B7" s="25">
        <v>312.10000000000002</v>
      </c>
      <c r="C7" s="20" t="s">
        <v>10</v>
      </c>
      <c r="D7" s="46">
        <v>0</v>
      </c>
      <c r="E7" s="46">
        <v>181196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181196</v>
      </c>
      <c r="O7" s="47">
        <f t="shared" si="2"/>
        <v>20.913665743305632</v>
      </c>
      <c r="P7" s="9"/>
    </row>
    <row r="8" spans="1:133">
      <c r="A8" s="12"/>
      <c r="B8" s="25">
        <v>312.3</v>
      </c>
      <c r="C8" s="20" t="s">
        <v>11</v>
      </c>
      <c r="D8" s="46">
        <v>0</v>
      </c>
      <c r="E8" s="46">
        <v>12793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12793</v>
      </c>
      <c r="O8" s="47">
        <f t="shared" si="2"/>
        <v>1.4765697137580793</v>
      </c>
      <c r="P8" s="9"/>
    </row>
    <row r="9" spans="1:133">
      <c r="A9" s="12"/>
      <c r="B9" s="25">
        <v>312.60000000000002</v>
      </c>
      <c r="C9" s="20" t="s">
        <v>12</v>
      </c>
      <c r="D9" s="46">
        <v>0</v>
      </c>
      <c r="E9" s="46">
        <v>0</v>
      </c>
      <c r="F9" s="46">
        <v>361961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361961</v>
      </c>
      <c r="O9" s="47">
        <f t="shared" si="2"/>
        <v>41.777585410895661</v>
      </c>
      <c r="P9" s="9"/>
    </row>
    <row r="10" spans="1:133">
      <c r="A10" s="12"/>
      <c r="B10" s="25">
        <v>315</v>
      </c>
      <c r="C10" s="20" t="s">
        <v>114</v>
      </c>
      <c r="D10" s="46">
        <v>38578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38578</v>
      </c>
      <c r="O10" s="47">
        <f t="shared" si="2"/>
        <v>4.4526777469990764</v>
      </c>
      <c r="P10" s="9"/>
    </row>
    <row r="11" spans="1:133" ht="15.75">
      <c r="A11" s="29" t="s">
        <v>14</v>
      </c>
      <c r="B11" s="30"/>
      <c r="C11" s="31"/>
      <c r="D11" s="32">
        <f t="shared" ref="D11:M11" si="3">SUM(D12:D15)</f>
        <v>52262</v>
      </c>
      <c r="E11" s="32">
        <f t="shared" si="3"/>
        <v>463523</v>
      </c>
      <c r="F11" s="32">
        <f t="shared" si="3"/>
        <v>0</v>
      </c>
      <c r="G11" s="32">
        <f t="shared" si="3"/>
        <v>0</v>
      </c>
      <c r="H11" s="32">
        <f t="shared" si="3"/>
        <v>0</v>
      </c>
      <c r="I11" s="32">
        <f t="shared" si="3"/>
        <v>0</v>
      </c>
      <c r="J11" s="32">
        <f t="shared" si="3"/>
        <v>0</v>
      </c>
      <c r="K11" s="32">
        <f t="shared" si="3"/>
        <v>0</v>
      </c>
      <c r="L11" s="32">
        <f t="shared" si="3"/>
        <v>0</v>
      </c>
      <c r="M11" s="32">
        <f t="shared" si="3"/>
        <v>0</v>
      </c>
      <c r="N11" s="44">
        <f t="shared" si="1"/>
        <v>515785</v>
      </c>
      <c r="O11" s="45">
        <f t="shared" si="2"/>
        <v>59.531971375807942</v>
      </c>
      <c r="P11" s="10"/>
    </row>
    <row r="12" spans="1:133">
      <c r="A12" s="12"/>
      <c r="B12" s="25">
        <v>322</v>
      </c>
      <c r="C12" s="20" t="s">
        <v>0</v>
      </c>
      <c r="D12" s="46">
        <v>43502</v>
      </c>
      <c r="E12" s="46">
        <v>0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1"/>
        <v>43502</v>
      </c>
      <c r="O12" s="47">
        <f t="shared" si="2"/>
        <v>5.0210064635272396</v>
      </c>
      <c r="P12" s="9"/>
    </row>
    <row r="13" spans="1:133">
      <c r="A13" s="12"/>
      <c r="B13" s="25">
        <v>324.70999999999998</v>
      </c>
      <c r="C13" s="20" t="s">
        <v>78</v>
      </c>
      <c r="D13" s="46">
        <v>5100</v>
      </c>
      <c r="E13" s="46">
        <v>0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5100</v>
      </c>
      <c r="O13" s="47">
        <f t="shared" si="2"/>
        <v>0.58864265927977844</v>
      </c>
      <c r="P13" s="9"/>
    </row>
    <row r="14" spans="1:133">
      <c r="A14" s="12"/>
      <c r="B14" s="25">
        <v>325.2</v>
      </c>
      <c r="C14" s="20" t="s">
        <v>16</v>
      </c>
      <c r="D14" s="46">
        <v>0</v>
      </c>
      <c r="E14" s="46">
        <v>463523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si="1"/>
        <v>463523</v>
      </c>
      <c r="O14" s="47">
        <f t="shared" si="2"/>
        <v>53.499884579870731</v>
      </c>
      <c r="P14" s="9"/>
    </row>
    <row r="15" spans="1:133">
      <c r="A15" s="12"/>
      <c r="B15" s="25">
        <v>329</v>
      </c>
      <c r="C15" s="20" t="s">
        <v>17</v>
      </c>
      <c r="D15" s="46">
        <v>3660</v>
      </c>
      <c r="E15" s="46">
        <v>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1"/>
        <v>3660</v>
      </c>
      <c r="O15" s="47">
        <f t="shared" si="2"/>
        <v>0.42243767313019392</v>
      </c>
      <c r="P15" s="9"/>
    </row>
    <row r="16" spans="1:133" ht="15.75">
      <c r="A16" s="29" t="s">
        <v>18</v>
      </c>
      <c r="B16" s="30"/>
      <c r="C16" s="31"/>
      <c r="D16" s="32">
        <f t="shared" ref="D16:M16" si="4">SUM(D17:D35)</f>
        <v>1422177</v>
      </c>
      <c r="E16" s="32">
        <f t="shared" si="4"/>
        <v>3500628</v>
      </c>
      <c r="F16" s="32">
        <f t="shared" si="4"/>
        <v>0</v>
      </c>
      <c r="G16" s="32">
        <f t="shared" si="4"/>
        <v>642293</v>
      </c>
      <c r="H16" s="32">
        <f t="shared" si="4"/>
        <v>0</v>
      </c>
      <c r="I16" s="32">
        <f t="shared" si="4"/>
        <v>0</v>
      </c>
      <c r="J16" s="32">
        <f t="shared" si="4"/>
        <v>0</v>
      </c>
      <c r="K16" s="32">
        <f t="shared" si="4"/>
        <v>0</v>
      </c>
      <c r="L16" s="32">
        <f t="shared" si="4"/>
        <v>0</v>
      </c>
      <c r="M16" s="32">
        <f t="shared" si="4"/>
        <v>0</v>
      </c>
      <c r="N16" s="44">
        <f t="shared" si="1"/>
        <v>5565098</v>
      </c>
      <c r="O16" s="45">
        <f t="shared" si="2"/>
        <v>642.32433056325021</v>
      </c>
      <c r="P16" s="10"/>
    </row>
    <row r="17" spans="1:16">
      <c r="A17" s="12"/>
      <c r="B17" s="25">
        <v>334.1</v>
      </c>
      <c r="C17" s="20" t="s">
        <v>20</v>
      </c>
      <c r="D17" s="46">
        <v>0</v>
      </c>
      <c r="E17" s="46">
        <v>194331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1"/>
        <v>194331</v>
      </c>
      <c r="O17" s="47">
        <f t="shared" si="2"/>
        <v>22.429709141274238</v>
      </c>
      <c r="P17" s="9"/>
    </row>
    <row r="18" spans="1:16">
      <c r="A18" s="12"/>
      <c r="B18" s="25">
        <v>334.2</v>
      </c>
      <c r="C18" s="20" t="s">
        <v>21</v>
      </c>
      <c r="D18" s="46">
        <v>0</v>
      </c>
      <c r="E18" s="46">
        <v>238704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1"/>
        <v>238704</v>
      </c>
      <c r="O18" s="47">
        <f t="shared" si="2"/>
        <v>27.551246537396121</v>
      </c>
      <c r="P18" s="9"/>
    </row>
    <row r="19" spans="1:16">
      <c r="A19" s="12"/>
      <c r="B19" s="25">
        <v>334.34</v>
      </c>
      <c r="C19" s="20" t="s">
        <v>23</v>
      </c>
      <c r="D19" s="46">
        <v>0</v>
      </c>
      <c r="E19" s="46">
        <v>90078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1"/>
        <v>90078</v>
      </c>
      <c r="O19" s="47">
        <f t="shared" si="2"/>
        <v>10.396814404432133</v>
      </c>
      <c r="P19" s="9"/>
    </row>
    <row r="20" spans="1:16">
      <c r="A20" s="12"/>
      <c r="B20" s="25">
        <v>334.36</v>
      </c>
      <c r="C20" s="20" t="s">
        <v>141</v>
      </c>
      <c r="D20" s="46">
        <v>97305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ref="N20:N31" si="5">SUM(D20:M20)</f>
        <v>97305</v>
      </c>
      <c r="O20" s="47">
        <f t="shared" si="2"/>
        <v>11.230955678670361</v>
      </c>
      <c r="P20" s="9"/>
    </row>
    <row r="21" spans="1:16">
      <c r="A21" s="12"/>
      <c r="B21" s="25">
        <v>334.49</v>
      </c>
      <c r="C21" s="20" t="s">
        <v>24</v>
      </c>
      <c r="D21" s="46">
        <v>0</v>
      </c>
      <c r="E21" s="46">
        <v>2180368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5"/>
        <v>2180368</v>
      </c>
      <c r="O21" s="47">
        <f t="shared" si="2"/>
        <v>251.65835641735919</v>
      </c>
      <c r="P21" s="9"/>
    </row>
    <row r="22" spans="1:16">
      <c r="A22" s="12"/>
      <c r="B22" s="25">
        <v>334.7</v>
      </c>
      <c r="C22" s="20" t="s">
        <v>25</v>
      </c>
      <c r="D22" s="46">
        <v>68478</v>
      </c>
      <c r="E22" s="46">
        <v>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5"/>
        <v>68478</v>
      </c>
      <c r="O22" s="47">
        <f t="shared" si="2"/>
        <v>7.9037396121883656</v>
      </c>
      <c r="P22" s="9"/>
    </row>
    <row r="23" spans="1:16">
      <c r="A23" s="12"/>
      <c r="B23" s="25">
        <v>335.12</v>
      </c>
      <c r="C23" s="20" t="s">
        <v>117</v>
      </c>
      <c r="D23" s="46">
        <v>146960</v>
      </c>
      <c r="E23" s="46">
        <v>0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 t="shared" si="5"/>
        <v>146960</v>
      </c>
      <c r="O23" s="47">
        <f t="shared" si="2"/>
        <v>16.96214219759926</v>
      </c>
      <c r="P23" s="9"/>
    </row>
    <row r="24" spans="1:16">
      <c r="A24" s="12"/>
      <c r="B24" s="25">
        <v>335.13</v>
      </c>
      <c r="C24" s="20" t="s">
        <v>118</v>
      </c>
      <c r="D24" s="46">
        <v>16521</v>
      </c>
      <c r="E24" s="46">
        <v>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 t="shared" si="5"/>
        <v>16521</v>
      </c>
      <c r="O24" s="47">
        <f t="shared" si="2"/>
        <v>1.9068559556786704</v>
      </c>
      <c r="P24" s="9"/>
    </row>
    <row r="25" spans="1:16">
      <c r="A25" s="12"/>
      <c r="B25" s="25">
        <v>335.14</v>
      </c>
      <c r="C25" s="20" t="s">
        <v>119</v>
      </c>
      <c r="D25" s="46">
        <v>3332</v>
      </c>
      <c r="E25" s="46">
        <v>0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5"/>
        <v>3332</v>
      </c>
      <c r="O25" s="47">
        <f t="shared" si="2"/>
        <v>0.38457987072945521</v>
      </c>
      <c r="P25" s="9"/>
    </row>
    <row r="26" spans="1:16">
      <c r="A26" s="12"/>
      <c r="B26" s="25">
        <v>335.15</v>
      </c>
      <c r="C26" s="20" t="s">
        <v>120</v>
      </c>
      <c r="D26" s="46">
        <v>77</v>
      </c>
      <c r="E26" s="46">
        <v>0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5"/>
        <v>77</v>
      </c>
      <c r="O26" s="47">
        <f t="shared" si="2"/>
        <v>8.8873499538319484E-3</v>
      </c>
      <c r="P26" s="9"/>
    </row>
    <row r="27" spans="1:16">
      <c r="A27" s="12"/>
      <c r="B27" s="25">
        <v>335.16</v>
      </c>
      <c r="C27" s="20" t="s">
        <v>142</v>
      </c>
      <c r="D27" s="46">
        <v>494836</v>
      </c>
      <c r="E27" s="46">
        <v>0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5"/>
        <v>494836</v>
      </c>
      <c r="O27" s="47">
        <f t="shared" si="2"/>
        <v>57.114035087719301</v>
      </c>
      <c r="P27" s="9"/>
    </row>
    <row r="28" spans="1:16">
      <c r="A28" s="12"/>
      <c r="B28" s="25">
        <v>335.17</v>
      </c>
      <c r="C28" s="20" t="s">
        <v>121</v>
      </c>
      <c r="D28" s="46">
        <v>220150</v>
      </c>
      <c r="E28" s="46">
        <v>15000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5"/>
        <v>235150</v>
      </c>
      <c r="O28" s="47">
        <f t="shared" si="2"/>
        <v>27.141043397968605</v>
      </c>
      <c r="P28" s="9"/>
    </row>
    <row r="29" spans="1:16">
      <c r="A29" s="12"/>
      <c r="B29" s="25">
        <v>335.19</v>
      </c>
      <c r="C29" s="20" t="s">
        <v>123</v>
      </c>
      <c r="D29" s="46">
        <v>0</v>
      </c>
      <c r="E29" s="46">
        <v>0</v>
      </c>
      <c r="F29" s="46">
        <v>0</v>
      </c>
      <c r="G29" s="46">
        <v>642293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5"/>
        <v>642293</v>
      </c>
      <c r="O29" s="47">
        <f t="shared" si="2"/>
        <v>74.133541089566023</v>
      </c>
      <c r="P29" s="9"/>
    </row>
    <row r="30" spans="1:16">
      <c r="A30" s="12"/>
      <c r="B30" s="25">
        <v>335.49</v>
      </c>
      <c r="C30" s="20" t="s">
        <v>34</v>
      </c>
      <c r="D30" s="46">
        <v>0</v>
      </c>
      <c r="E30" s="46">
        <v>782147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5"/>
        <v>782147</v>
      </c>
      <c r="O30" s="47">
        <f t="shared" si="2"/>
        <v>90.275507848568793</v>
      </c>
      <c r="P30" s="9"/>
    </row>
    <row r="31" spans="1:16">
      <c r="A31" s="12"/>
      <c r="B31" s="25">
        <v>335.9</v>
      </c>
      <c r="C31" s="20" t="s">
        <v>36</v>
      </c>
      <c r="D31" s="46">
        <v>206511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5"/>
        <v>206511</v>
      </c>
      <c r="O31" s="47">
        <f t="shared" si="2"/>
        <v>23.835526315789473</v>
      </c>
      <c r="P31" s="9"/>
    </row>
    <row r="32" spans="1:16">
      <c r="A32" s="12"/>
      <c r="B32" s="25">
        <v>337.1</v>
      </c>
      <c r="C32" s="20" t="s">
        <v>134</v>
      </c>
      <c r="D32" s="46">
        <v>12896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ref="N32:N37" si="6">SUM(D32:M32)</f>
        <v>12896</v>
      </c>
      <c r="O32" s="47">
        <f t="shared" si="2"/>
        <v>1.4884579870729455</v>
      </c>
      <c r="P32" s="9"/>
    </row>
    <row r="33" spans="1:16">
      <c r="A33" s="12"/>
      <c r="B33" s="25">
        <v>337.2</v>
      </c>
      <c r="C33" s="20" t="s">
        <v>37</v>
      </c>
      <c r="D33" s="46">
        <v>26667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6"/>
        <v>26667</v>
      </c>
      <c r="O33" s="47">
        <f t="shared" si="2"/>
        <v>3.0779085872576175</v>
      </c>
      <c r="P33" s="9"/>
    </row>
    <row r="34" spans="1:16">
      <c r="A34" s="12"/>
      <c r="B34" s="25">
        <v>337.3</v>
      </c>
      <c r="C34" s="20" t="s">
        <v>38</v>
      </c>
      <c r="D34" s="46">
        <v>51483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6"/>
        <v>51483</v>
      </c>
      <c r="O34" s="47">
        <f t="shared" si="2"/>
        <v>5.9421745152354575</v>
      </c>
      <c r="P34" s="9"/>
    </row>
    <row r="35" spans="1:16">
      <c r="A35" s="12"/>
      <c r="B35" s="25">
        <v>339</v>
      </c>
      <c r="C35" s="20" t="s">
        <v>39</v>
      </c>
      <c r="D35" s="46">
        <v>76961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6"/>
        <v>76961</v>
      </c>
      <c r="O35" s="47">
        <f t="shared" si="2"/>
        <v>8.8828485687903971</v>
      </c>
      <c r="P35" s="9"/>
    </row>
    <row r="36" spans="1:16" ht="15.75">
      <c r="A36" s="29" t="s">
        <v>44</v>
      </c>
      <c r="B36" s="30"/>
      <c r="C36" s="31"/>
      <c r="D36" s="32">
        <f t="shared" ref="D36:M36" si="7">SUM(D37:D46)</f>
        <v>99270</v>
      </c>
      <c r="E36" s="32">
        <f t="shared" si="7"/>
        <v>599034</v>
      </c>
      <c r="F36" s="32">
        <f t="shared" si="7"/>
        <v>0</v>
      </c>
      <c r="G36" s="32">
        <f t="shared" si="7"/>
        <v>0</v>
      </c>
      <c r="H36" s="32">
        <f t="shared" si="7"/>
        <v>0</v>
      </c>
      <c r="I36" s="32">
        <f t="shared" si="7"/>
        <v>0</v>
      </c>
      <c r="J36" s="32">
        <f t="shared" si="7"/>
        <v>0</v>
      </c>
      <c r="K36" s="32">
        <f t="shared" si="7"/>
        <v>0</v>
      </c>
      <c r="L36" s="32">
        <f t="shared" si="7"/>
        <v>0</v>
      </c>
      <c r="M36" s="32">
        <f t="shared" si="7"/>
        <v>0</v>
      </c>
      <c r="N36" s="32">
        <f t="shared" si="6"/>
        <v>698304</v>
      </c>
      <c r="O36" s="45">
        <f t="shared" si="2"/>
        <v>80.5983379501385</v>
      </c>
      <c r="P36" s="10"/>
    </row>
    <row r="37" spans="1:16">
      <c r="A37" s="12"/>
      <c r="B37" s="25">
        <v>341.1</v>
      </c>
      <c r="C37" s="20" t="s">
        <v>135</v>
      </c>
      <c r="D37" s="46">
        <v>0</v>
      </c>
      <c r="E37" s="46">
        <v>22525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6"/>
        <v>22525</v>
      </c>
      <c r="O37" s="47">
        <f t="shared" ref="O37:O61" si="8">(N37/O$63)</f>
        <v>2.5998384118190212</v>
      </c>
      <c r="P37" s="9"/>
    </row>
    <row r="38" spans="1:16">
      <c r="A38" s="12"/>
      <c r="B38" s="25">
        <v>341.51</v>
      </c>
      <c r="C38" s="20" t="s">
        <v>124</v>
      </c>
      <c r="D38" s="46">
        <v>56840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ref="N38:N46" si="9">SUM(D38:M38)</f>
        <v>56840</v>
      </c>
      <c r="O38" s="47">
        <f t="shared" si="8"/>
        <v>6.5604801477377652</v>
      </c>
      <c r="P38" s="9"/>
    </row>
    <row r="39" spans="1:16">
      <c r="A39" s="12"/>
      <c r="B39" s="25">
        <v>341.52</v>
      </c>
      <c r="C39" s="20" t="s">
        <v>125</v>
      </c>
      <c r="D39" s="46">
        <v>5030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9"/>
        <v>5030</v>
      </c>
      <c r="O39" s="47">
        <f t="shared" si="8"/>
        <v>0.58056325023084021</v>
      </c>
      <c r="P39" s="9"/>
    </row>
    <row r="40" spans="1:16">
      <c r="A40" s="12"/>
      <c r="B40" s="25">
        <v>341.56</v>
      </c>
      <c r="C40" s="20" t="s">
        <v>128</v>
      </c>
      <c r="D40" s="46">
        <v>6988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9"/>
        <v>6988</v>
      </c>
      <c r="O40" s="47">
        <f t="shared" si="8"/>
        <v>0.8065558633425669</v>
      </c>
      <c r="P40" s="9"/>
    </row>
    <row r="41" spans="1:16">
      <c r="A41" s="12"/>
      <c r="B41" s="25">
        <v>341.9</v>
      </c>
      <c r="C41" s="20" t="s">
        <v>136</v>
      </c>
      <c r="D41" s="46">
        <v>7046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9"/>
        <v>7046</v>
      </c>
      <c r="O41" s="47">
        <f t="shared" si="8"/>
        <v>0.81325023084025849</v>
      </c>
      <c r="P41" s="9"/>
    </row>
    <row r="42" spans="1:16">
      <c r="A42" s="12"/>
      <c r="B42" s="25">
        <v>342.6</v>
      </c>
      <c r="C42" s="20" t="s">
        <v>87</v>
      </c>
      <c r="D42" s="46">
        <v>0</v>
      </c>
      <c r="E42" s="46">
        <v>196484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9"/>
        <v>196484</v>
      </c>
      <c r="O42" s="47">
        <f t="shared" si="8"/>
        <v>22.67820867959372</v>
      </c>
      <c r="P42" s="9"/>
    </row>
    <row r="43" spans="1:16">
      <c r="A43" s="12"/>
      <c r="B43" s="25">
        <v>342.9</v>
      </c>
      <c r="C43" s="20" t="s">
        <v>56</v>
      </c>
      <c r="D43" s="46">
        <v>0</v>
      </c>
      <c r="E43" s="46">
        <v>97934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9"/>
        <v>97934</v>
      </c>
      <c r="O43" s="47">
        <f t="shared" si="8"/>
        <v>11.303554939981533</v>
      </c>
      <c r="P43" s="9"/>
    </row>
    <row r="44" spans="1:16">
      <c r="A44" s="12"/>
      <c r="B44" s="25">
        <v>343.4</v>
      </c>
      <c r="C44" s="20" t="s">
        <v>57</v>
      </c>
      <c r="D44" s="46">
        <v>0</v>
      </c>
      <c r="E44" s="46">
        <v>282091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9"/>
        <v>282091</v>
      </c>
      <c r="O44" s="47">
        <f t="shared" si="8"/>
        <v>32.558979686057249</v>
      </c>
      <c r="P44" s="9"/>
    </row>
    <row r="45" spans="1:16">
      <c r="A45" s="12"/>
      <c r="B45" s="25">
        <v>347.2</v>
      </c>
      <c r="C45" s="20" t="s">
        <v>58</v>
      </c>
      <c r="D45" s="46">
        <v>12191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9"/>
        <v>12191</v>
      </c>
      <c r="O45" s="47">
        <f t="shared" si="8"/>
        <v>1.4070867959372115</v>
      </c>
      <c r="P45" s="9"/>
    </row>
    <row r="46" spans="1:16">
      <c r="A46" s="12"/>
      <c r="B46" s="25">
        <v>347.5</v>
      </c>
      <c r="C46" s="20" t="s">
        <v>59</v>
      </c>
      <c r="D46" s="46">
        <v>11175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9"/>
        <v>11175</v>
      </c>
      <c r="O46" s="47">
        <f t="shared" si="8"/>
        <v>1.289819944598338</v>
      </c>
      <c r="P46" s="9"/>
    </row>
    <row r="47" spans="1:16" ht="15.75">
      <c r="A47" s="29" t="s">
        <v>45</v>
      </c>
      <c r="B47" s="30"/>
      <c r="C47" s="31"/>
      <c r="D47" s="32">
        <f t="shared" ref="D47:M47" si="10">SUM(D48:D51)</f>
        <v>13957</v>
      </c>
      <c r="E47" s="32">
        <f t="shared" si="10"/>
        <v>110673</v>
      </c>
      <c r="F47" s="32">
        <f t="shared" si="10"/>
        <v>0</v>
      </c>
      <c r="G47" s="32">
        <f t="shared" si="10"/>
        <v>0</v>
      </c>
      <c r="H47" s="32">
        <f t="shared" si="10"/>
        <v>0</v>
      </c>
      <c r="I47" s="32">
        <f t="shared" si="10"/>
        <v>0</v>
      </c>
      <c r="J47" s="32">
        <f t="shared" si="10"/>
        <v>0</v>
      </c>
      <c r="K47" s="32">
        <f t="shared" si="10"/>
        <v>0</v>
      </c>
      <c r="L47" s="32">
        <f t="shared" si="10"/>
        <v>0</v>
      </c>
      <c r="M47" s="32">
        <f t="shared" si="10"/>
        <v>0</v>
      </c>
      <c r="N47" s="32">
        <f t="shared" ref="N47:N61" si="11">SUM(D47:M47)</f>
        <v>124630</v>
      </c>
      <c r="O47" s="45">
        <f t="shared" si="8"/>
        <v>14.384810710987995</v>
      </c>
      <c r="P47" s="10"/>
    </row>
    <row r="48" spans="1:16">
      <c r="A48" s="13"/>
      <c r="B48" s="39">
        <v>351.8</v>
      </c>
      <c r="C48" s="21" t="s">
        <v>137</v>
      </c>
      <c r="D48" s="46">
        <v>0</v>
      </c>
      <c r="E48" s="46">
        <v>8824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1"/>
        <v>8824</v>
      </c>
      <c r="O48" s="47">
        <f t="shared" si="8"/>
        <v>1.0184672206832872</v>
      </c>
      <c r="P48" s="9"/>
    </row>
    <row r="49" spans="1:119">
      <c r="A49" s="13"/>
      <c r="B49" s="39">
        <v>351.9</v>
      </c>
      <c r="C49" s="21" t="s">
        <v>138</v>
      </c>
      <c r="D49" s="46">
        <v>11425</v>
      </c>
      <c r="E49" s="46">
        <v>91207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1"/>
        <v>102632</v>
      </c>
      <c r="O49" s="47">
        <f t="shared" si="8"/>
        <v>11.845798707294552</v>
      </c>
      <c r="P49" s="9"/>
    </row>
    <row r="50" spans="1:119">
      <c r="A50" s="13"/>
      <c r="B50" s="39">
        <v>352</v>
      </c>
      <c r="C50" s="21" t="s">
        <v>62</v>
      </c>
      <c r="D50" s="46">
        <v>2532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1"/>
        <v>2532</v>
      </c>
      <c r="O50" s="47">
        <f t="shared" si="8"/>
        <v>0.29224376731301938</v>
      </c>
      <c r="P50" s="9"/>
    </row>
    <row r="51" spans="1:119">
      <c r="A51" s="13"/>
      <c r="B51" s="39">
        <v>359</v>
      </c>
      <c r="C51" s="21" t="s">
        <v>63</v>
      </c>
      <c r="D51" s="46">
        <v>0</v>
      </c>
      <c r="E51" s="46">
        <v>10642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1"/>
        <v>10642</v>
      </c>
      <c r="O51" s="47">
        <f t="shared" si="8"/>
        <v>1.2283010156971377</v>
      </c>
      <c r="P51" s="9"/>
    </row>
    <row r="52" spans="1:119" ht="15.75">
      <c r="A52" s="29" t="s">
        <v>3</v>
      </c>
      <c r="B52" s="30"/>
      <c r="C52" s="31"/>
      <c r="D52" s="32">
        <f t="shared" ref="D52:M52" si="12">SUM(D53:D56)</f>
        <v>173529</v>
      </c>
      <c r="E52" s="32">
        <f t="shared" si="12"/>
        <v>143878</v>
      </c>
      <c r="F52" s="32">
        <f t="shared" si="12"/>
        <v>131</v>
      </c>
      <c r="G52" s="32">
        <f t="shared" si="12"/>
        <v>143</v>
      </c>
      <c r="H52" s="32">
        <f t="shared" si="12"/>
        <v>0</v>
      </c>
      <c r="I52" s="32">
        <f t="shared" si="12"/>
        <v>0</v>
      </c>
      <c r="J52" s="32">
        <f t="shared" si="12"/>
        <v>0</v>
      </c>
      <c r="K52" s="32">
        <f t="shared" si="12"/>
        <v>0</v>
      </c>
      <c r="L52" s="32">
        <f t="shared" si="12"/>
        <v>0</v>
      </c>
      <c r="M52" s="32">
        <f t="shared" si="12"/>
        <v>0</v>
      </c>
      <c r="N52" s="32">
        <f t="shared" si="11"/>
        <v>317681</v>
      </c>
      <c r="O52" s="45">
        <f t="shared" si="8"/>
        <v>36.666782086795941</v>
      </c>
      <c r="P52" s="10"/>
    </row>
    <row r="53" spans="1:119">
      <c r="A53" s="12"/>
      <c r="B53" s="25">
        <v>361.1</v>
      </c>
      <c r="C53" s="20" t="s">
        <v>64</v>
      </c>
      <c r="D53" s="46">
        <v>900</v>
      </c>
      <c r="E53" s="46">
        <v>1275</v>
      </c>
      <c r="F53" s="46">
        <v>131</v>
      </c>
      <c r="G53" s="46">
        <v>143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1"/>
        <v>2449</v>
      </c>
      <c r="O53" s="47">
        <f t="shared" si="8"/>
        <v>0.28266389658356417</v>
      </c>
      <c r="P53" s="9"/>
    </row>
    <row r="54" spans="1:119">
      <c r="A54" s="12"/>
      <c r="B54" s="25">
        <v>362</v>
      </c>
      <c r="C54" s="20" t="s">
        <v>65</v>
      </c>
      <c r="D54" s="46">
        <v>73063</v>
      </c>
      <c r="E54" s="46">
        <v>66630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1"/>
        <v>139693</v>
      </c>
      <c r="O54" s="47">
        <f t="shared" si="8"/>
        <v>16.123384118190213</v>
      </c>
      <c r="P54" s="9"/>
    </row>
    <row r="55" spans="1:119">
      <c r="A55" s="12"/>
      <c r="B55" s="25">
        <v>364</v>
      </c>
      <c r="C55" s="20" t="s">
        <v>143</v>
      </c>
      <c r="D55" s="46">
        <v>0</v>
      </c>
      <c r="E55" s="46">
        <v>15632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1"/>
        <v>15632</v>
      </c>
      <c r="O55" s="47">
        <f t="shared" si="8"/>
        <v>1.8042474607571561</v>
      </c>
      <c r="P55" s="9"/>
    </row>
    <row r="56" spans="1:119">
      <c r="A56" s="12"/>
      <c r="B56" s="25">
        <v>369.9</v>
      </c>
      <c r="C56" s="20" t="s">
        <v>66</v>
      </c>
      <c r="D56" s="46">
        <v>99566</v>
      </c>
      <c r="E56" s="46">
        <v>60341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1"/>
        <v>159907</v>
      </c>
      <c r="O56" s="47">
        <f t="shared" si="8"/>
        <v>18.456486611265003</v>
      </c>
      <c r="P56" s="9"/>
    </row>
    <row r="57" spans="1:119" ht="15.75">
      <c r="A57" s="29" t="s">
        <v>46</v>
      </c>
      <c r="B57" s="30"/>
      <c r="C57" s="31"/>
      <c r="D57" s="32">
        <f t="shared" ref="D57:M57" si="13">SUM(D58:D60)</f>
        <v>235046</v>
      </c>
      <c r="E57" s="32">
        <f t="shared" si="13"/>
        <v>3153213</v>
      </c>
      <c r="F57" s="32">
        <f t="shared" si="13"/>
        <v>0</v>
      </c>
      <c r="G57" s="32">
        <f t="shared" si="13"/>
        <v>0</v>
      </c>
      <c r="H57" s="32">
        <f t="shared" si="13"/>
        <v>0</v>
      </c>
      <c r="I57" s="32">
        <f t="shared" si="13"/>
        <v>0</v>
      </c>
      <c r="J57" s="32">
        <f t="shared" si="13"/>
        <v>0</v>
      </c>
      <c r="K57" s="32">
        <f t="shared" si="13"/>
        <v>0</v>
      </c>
      <c r="L57" s="32">
        <f t="shared" si="13"/>
        <v>0</v>
      </c>
      <c r="M57" s="32">
        <f t="shared" si="13"/>
        <v>0</v>
      </c>
      <c r="N57" s="32">
        <f t="shared" si="11"/>
        <v>3388259</v>
      </c>
      <c r="O57" s="45">
        <f t="shared" si="8"/>
        <v>391.07329178208681</v>
      </c>
      <c r="P57" s="9"/>
    </row>
    <row r="58" spans="1:119">
      <c r="A58" s="12"/>
      <c r="B58" s="25">
        <v>381</v>
      </c>
      <c r="C58" s="20" t="s">
        <v>67</v>
      </c>
      <c r="D58" s="46">
        <v>235046</v>
      </c>
      <c r="E58" s="46">
        <v>2850012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1"/>
        <v>3085058</v>
      </c>
      <c r="O58" s="47">
        <f t="shared" si="8"/>
        <v>356.07779316712833</v>
      </c>
      <c r="P58" s="9"/>
    </row>
    <row r="59" spans="1:119">
      <c r="A59" s="12"/>
      <c r="B59" s="25">
        <v>383</v>
      </c>
      <c r="C59" s="20" t="s">
        <v>144</v>
      </c>
      <c r="D59" s="46">
        <v>0</v>
      </c>
      <c r="E59" s="46">
        <v>130550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1"/>
        <v>130550</v>
      </c>
      <c r="O59" s="47">
        <f t="shared" si="8"/>
        <v>15.068097876269622</v>
      </c>
      <c r="P59" s="9"/>
    </row>
    <row r="60" spans="1:119" ht="15.75" thickBot="1">
      <c r="A60" s="12"/>
      <c r="B60" s="25">
        <v>388.1</v>
      </c>
      <c r="C60" s="20" t="s">
        <v>145</v>
      </c>
      <c r="D60" s="46">
        <v>0</v>
      </c>
      <c r="E60" s="46">
        <v>172651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1"/>
        <v>172651</v>
      </c>
      <c r="O60" s="47">
        <f t="shared" si="8"/>
        <v>19.927400738688828</v>
      </c>
      <c r="P60" s="9"/>
    </row>
    <row r="61" spans="1:119" ht="16.5" thickBot="1">
      <c r="A61" s="14" t="s">
        <v>60</v>
      </c>
      <c r="B61" s="23"/>
      <c r="C61" s="22"/>
      <c r="D61" s="15">
        <f t="shared" ref="D61:M61" si="14">SUM(D5,D11,D16,D36,D47,D52,D57)</f>
        <v>4178440</v>
      </c>
      <c r="E61" s="15">
        <f t="shared" si="14"/>
        <v>8164938</v>
      </c>
      <c r="F61" s="15">
        <f t="shared" si="14"/>
        <v>362092</v>
      </c>
      <c r="G61" s="15">
        <f t="shared" si="14"/>
        <v>642436</v>
      </c>
      <c r="H61" s="15">
        <f t="shared" si="14"/>
        <v>0</v>
      </c>
      <c r="I61" s="15">
        <f t="shared" si="14"/>
        <v>0</v>
      </c>
      <c r="J61" s="15">
        <f t="shared" si="14"/>
        <v>0</v>
      </c>
      <c r="K61" s="15">
        <f t="shared" si="14"/>
        <v>0</v>
      </c>
      <c r="L61" s="15">
        <f t="shared" si="14"/>
        <v>0</v>
      </c>
      <c r="M61" s="15">
        <f t="shared" si="14"/>
        <v>0</v>
      </c>
      <c r="N61" s="15">
        <f t="shared" si="11"/>
        <v>13347906</v>
      </c>
      <c r="O61" s="38">
        <f t="shared" si="8"/>
        <v>1540.6170360110802</v>
      </c>
      <c r="P61" s="6"/>
      <c r="Q61" s="2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  <c r="AY61" s="5"/>
      <c r="AZ61" s="5"/>
      <c r="BA61" s="5"/>
      <c r="BB61" s="5"/>
      <c r="BC61" s="5"/>
      <c r="BD61" s="5"/>
      <c r="BE61" s="5"/>
      <c r="BF61" s="5"/>
      <c r="BG61" s="5"/>
      <c r="BH61" s="5"/>
      <c r="BI61" s="5"/>
      <c r="BJ61" s="5"/>
      <c r="BK61" s="5"/>
      <c r="BL61" s="5"/>
      <c r="BM61" s="5"/>
      <c r="BN61" s="5"/>
      <c r="BO61" s="5"/>
      <c r="BP61" s="5"/>
      <c r="BQ61" s="5"/>
      <c r="BR61" s="5"/>
      <c r="BS61" s="5"/>
      <c r="BT61" s="5"/>
      <c r="BU61" s="5"/>
      <c r="BV61" s="5"/>
      <c r="BW61" s="5"/>
      <c r="BX61" s="5"/>
      <c r="BY61" s="5"/>
      <c r="BZ61" s="5"/>
      <c r="CA61" s="5"/>
      <c r="CB61" s="5"/>
      <c r="CC61" s="5"/>
      <c r="CD61" s="5"/>
      <c r="CE61" s="5"/>
      <c r="CF61" s="5"/>
      <c r="CG61" s="5"/>
      <c r="CH61" s="5"/>
      <c r="CI61" s="5"/>
      <c r="CJ61" s="5"/>
      <c r="CK61" s="5"/>
      <c r="CL61" s="5"/>
      <c r="CM61" s="5"/>
      <c r="CN61" s="5"/>
      <c r="CO61" s="5"/>
      <c r="CP61" s="5"/>
      <c r="CQ61" s="5"/>
      <c r="CR61" s="5"/>
      <c r="CS61" s="5"/>
      <c r="CT61" s="5"/>
      <c r="CU61" s="5"/>
      <c r="CV61" s="5"/>
      <c r="CW61" s="5"/>
      <c r="CX61" s="5"/>
      <c r="CY61" s="5"/>
      <c r="CZ61" s="5"/>
      <c r="DA61" s="5"/>
      <c r="DB61" s="5"/>
      <c r="DC61" s="5"/>
      <c r="DD61" s="5"/>
      <c r="DE61" s="5"/>
      <c r="DF61" s="5"/>
      <c r="DG61" s="5"/>
      <c r="DH61" s="5"/>
      <c r="DI61" s="5"/>
      <c r="DJ61" s="5"/>
      <c r="DK61" s="5"/>
      <c r="DL61" s="5"/>
      <c r="DM61" s="5"/>
      <c r="DN61" s="5"/>
      <c r="DO61" s="5"/>
    </row>
    <row r="62" spans="1:119">
      <c r="A62" s="16"/>
      <c r="B62" s="18"/>
      <c r="C62" s="18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9"/>
    </row>
    <row r="63" spans="1:119">
      <c r="A63" s="40"/>
      <c r="B63" s="41"/>
      <c r="C63" s="41"/>
      <c r="D63" s="42"/>
      <c r="E63" s="42"/>
      <c r="F63" s="42"/>
      <c r="G63" s="42"/>
      <c r="H63" s="42"/>
      <c r="I63" s="42"/>
      <c r="J63" s="42"/>
      <c r="K63" s="42"/>
      <c r="L63" s="119" t="s">
        <v>146</v>
      </c>
      <c r="M63" s="119"/>
      <c r="N63" s="119"/>
      <c r="O63" s="43">
        <v>8664</v>
      </c>
    </row>
    <row r="64" spans="1:119">
      <c r="A64" s="120"/>
      <c r="B64" s="97"/>
      <c r="C64" s="97"/>
      <c r="D64" s="97"/>
      <c r="E64" s="97"/>
      <c r="F64" s="97"/>
      <c r="G64" s="97"/>
      <c r="H64" s="97"/>
      <c r="I64" s="97"/>
      <c r="J64" s="97"/>
      <c r="K64" s="97"/>
      <c r="L64" s="97"/>
      <c r="M64" s="97"/>
      <c r="N64" s="97"/>
      <c r="O64" s="98"/>
    </row>
    <row r="65" spans="1:15" ht="15.75" customHeight="1" thickBot="1">
      <c r="A65" s="121" t="s">
        <v>90</v>
      </c>
      <c r="B65" s="100"/>
      <c r="C65" s="100"/>
      <c r="D65" s="100"/>
      <c r="E65" s="100"/>
      <c r="F65" s="100"/>
      <c r="G65" s="100"/>
      <c r="H65" s="100"/>
      <c r="I65" s="100"/>
      <c r="J65" s="100"/>
      <c r="K65" s="100"/>
      <c r="L65" s="100"/>
      <c r="M65" s="100"/>
      <c r="N65" s="100"/>
      <c r="O65" s="101"/>
    </row>
  </sheetData>
  <mergeCells count="10">
    <mergeCell ref="L63:N63"/>
    <mergeCell ref="A64:O64"/>
    <mergeCell ref="A65:O65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EC64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75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133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68</v>
      </c>
      <c r="B3" s="109"/>
      <c r="C3" s="110"/>
      <c r="D3" s="129" t="s">
        <v>40</v>
      </c>
      <c r="E3" s="130"/>
      <c r="F3" s="130"/>
      <c r="G3" s="130"/>
      <c r="H3" s="131"/>
      <c r="I3" s="129" t="s">
        <v>41</v>
      </c>
      <c r="J3" s="131"/>
      <c r="K3" s="129" t="s">
        <v>43</v>
      </c>
      <c r="L3" s="131"/>
      <c r="M3" s="36"/>
      <c r="N3" s="37"/>
      <c r="O3" s="132" t="s">
        <v>73</v>
      </c>
      <c r="P3" s="11"/>
      <c r="Q3"/>
    </row>
    <row r="4" spans="1:133" ht="32.25" customHeight="1" thickBot="1">
      <c r="A4" s="111"/>
      <c r="B4" s="112"/>
      <c r="C4" s="113"/>
      <c r="D4" s="34" t="s">
        <v>4</v>
      </c>
      <c r="E4" s="34" t="s">
        <v>69</v>
      </c>
      <c r="F4" s="34" t="s">
        <v>70</v>
      </c>
      <c r="G4" s="34" t="s">
        <v>71</v>
      </c>
      <c r="H4" s="34" t="s">
        <v>5</v>
      </c>
      <c r="I4" s="34" t="s">
        <v>6</v>
      </c>
      <c r="J4" s="35" t="s">
        <v>72</v>
      </c>
      <c r="K4" s="35" t="s">
        <v>7</v>
      </c>
      <c r="L4" s="35" t="s">
        <v>8</v>
      </c>
      <c r="M4" s="35" t="s">
        <v>9</v>
      </c>
      <c r="N4" s="35" t="s">
        <v>42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</v>
      </c>
      <c r="B5" s="26"/>
      <c r="C5" s="26"/>
      <c r="D5" s="27">
        <f t="shared" ref="D5:M5" si="0">SUM(D6:D10)</f>
        <v>2119112</v>
      </c>
      <c r="E5" s="27">
        <f t="shared" si="0"/>
        <v>197560</v>
      </c>
      <c r="F5" s="27">
        <f t="shared" si="0"/>
        <v>293685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17" si="1">SUM(D5:M5)</f>
        <v>2610357</v>
      </c>
      <c r="O5" s="33">
        <f t="shared" ref="O5:O36" si="2">(N5/O$62)</f>
        <v>300.17904783808649</v>
      </c>
      <c r="P5" s="6"/>
    </row>
    <row r="6" spans="1:133">
      <c r="A6" s="12"/>
      <c r="B6" s="25">
        <v>311</v>
      </c>
      <c r="C6" s="20" t="s">
        <v>2</v>
      </c>
      <c r="D6" s="46">
        <v>2089483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2089483</v>
      </c>
      <c r="O6" s="47">
        <f t="shared" si="2"/>
        <v>240.28093376264948</v>
      </c>
      <c r="P6" s="9"/>
    </row>
    <row r="7" spans="1:133">
      <c r="A7" s="12"/>
      <c r="B7" s="25">
        <v>312.3</v>
      </c>
      <c r="C7" s="20" t="s">
        <v>11</v>
      </c>
      <c r="D7" s="46">
        <v>0</v>
      </c>
      <c r="E7" s="46">
        <v>11368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11368</v>
      </c>
      <c r="O7" s="47">
        <f t="shared" si="2"/>
        <v>1.3072677092916283</v>
      </c>
      <c r="P7" s="9"/>
    </row>
    <row r="8" spans="1:133">
      <c r="A8" s="12"/>
      <c r="B8" s="25">
        <v>312.41000000000003</v>
      </c>
      <c r="C8" s="20" t="s">
        <v>77</v>
      </c>
      <c r="D8" s="46">
        <v>0</v>
      </c>
      <c r="E8" s="46">
        <v>186192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186192</v>
      </c>
      <c r="O8" s="47">
        <f t="shared" si="2"/>
        <v>21.411223551057958</v>
      </c>
      <c r="P8" s="9"/>
    </row>
    <row r="9" spans="1:133">
      <c r="A9" s="12"/>
      <c r="B9" s="25">
        <v>312.60000000000002</v>
      </c>
      <c r="C9" s="20" t="s">
        <v>12</v>
      </c>
      <c r="D9" s="46">
        <v>0</v>
      </c>
      <c r="E9" s="46">
        <v>0</v>
      </c>
      <c r="F9" s="46">
        <v>293685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293685</v>
      </c>
      <c r="O9" s="47">
        <f t="shared" si="2"/>
        <v>33.772424103035881</v>
      </c>
      <c r="P9" s="9"/>
    </row>
    <row r="10" spans="1:133">
      <c r="A10" s="12"/>
      <c r="B10" s="25">
        <v>315</v>
      </c>
      <c r="C10" s="20" t="s">
        <v>114</v>
      </c>
      <c r="D10" s="46">
        <v>29629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29629</v>
      </c>
      <c r="O10" s="47">
        <f t="shared" si="2"/>
        <v>3.4071987120515179</v>
      </c>
      <c r="P10" s="9"/>
    </row>
    <row r="11" spans="1:133" ht="15.75">
      <c r="A11" s="29" t="s">
        <v>14</v>
      </c>
      <c r="B11" s="30"/>
      <c r="C11" s="31"/>
      <c r="D11" s="32">
        <f t="shared" ref="D11:M11" si="3">SUM(D12:D15)</f>
        <v>54799</v>
      </c>
      <c r="E11" s="32">
        <f t="shared" si="3"/>
        <v>454731</v>
      </c>
      <c r="F11" s="32">
        <f t="shared" si="3"/>
        <v>0</v>
      </c>
      <c r="G11" s="32">
        <f t="shared" si="3"/>
        <v>0</v>
      </c>
      <c r="H11" s="32">
        <f t="shared" si="3"/>
        <v>0</v>
      </c>
      <c r="I11" s="32">
        <f t="shared" si="3"/>
        <v>0</v>
      </c>
      <c r="J11" s="32">
        <f t="shared" si="3"/>
        <v>0</v>
      </c>
      <c r="K11" s="32">
        <f t="shared" si="3"/>
        <v>0</v>
      </c>
      <c r="L11" s="32">
        <f t="shared" si="3"/>
        <v>0</v>
      </c>
      <c r="M11" s="32">
        <f t="shared" si="3"/>
        <v>0</v>
      </c>
      <c r="N11" s="44">
        <f t="shared" si="1"/>
        <v>509530</v>
      </c>
      <c r="O11" s="45">
        <f t="shared" si="2"/>
        <v>58.593606255749769</v>
      </c>
      <c r="P11" s="10"/>
    </row>
    <row r="12" spans="1:133">
      <c r="A12" s="12"/>
      <c r="B12" s="25">
        <v>322</v>
      </c>
      <c r="C12" s="20" t="s">
        <v>0</v>
      </c>
      <c r="D12" s="46">
        <v>41593</v>
      </c>
      <c r="E12" s="46">
        <v>0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1"/>
        <v>41593</v>
      </c>
      <c r="O12" s="47">
        <f t="shared" si="2"/>
        <v>4.7830036798528059</v>
      </c>
      <c r="P12" s="9"/>
    </row>
    <row r="13" spans="1:133">
      <c r="A13" s="12"/>
      <c r="B13" s="25">
        <v>324.70999999999998</v>
      </c>
      <c r="C13" s="20" t="s">
        <v>78</v>
      </c>
      <c r="D13" s="46">
        <v>7200</v>
      </c>
      <c r="E13" s="46">
        <v>0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7200</v>
      </c>
      <c r="O13" s="47">
        <f t="shared" si="2"/>
        <v>0.82796688132474705</v>
      </c>
      <c r="P13" s="9"/>
    </row>
    <row r="14" spans="1:133">
      <c r="A14" s="12"/>
      <c r="B14" s="25">
        <v>325.2</v>
      </c>
      <c r="C14" s="20" t="s">
        <v>16</v>
      </c>
      <c r="D14" s="46">
        <v>0</v>
      </c>
      <c r="E14" s="46">
        <v>454731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si="1"/>
        <v>454731</v>
      </c>
      <c r="O14" s="47">
        <f t="shared" si="2"/>
        <v>52.291973321067154</v>
      </c>
      <c r="P14" s="9"/>
    </row>
    <row r="15" spans="1:133">
      <c r="A15" s="12"/>
      <c r="B15" s="25">
        <v>329</v>
      </c>
      <c r="C15" s="20" t="s">
        <v>17</v>
      </c>
      <c r="D15" s="46">
        <v>6006</v>
      </c>
      <c r="E15" s="46">
        <v>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1"/>
        <v>6006</v>
      </c>
      <c r="O15" s="47">
        <f t="shared" si="2"/>
        <v>0.69066237350505977</v>
      </c>
      <c r="P15" s="9"/>
    </row>
    <row r="16" spans="1:133" ht="15.75">
      <c r="A16" s="29" t="s">
        <v>18</v>
      </c>
      <c r="B16" s="30"/>
      <c r="C16" s="31"/>
      <c r="D16" s="32">
        <f t="shared" ref="D16:M16" si="4">SUM(D17:D37)</f>
        <v>1314844</v>
      </c>
      <c r="E16" s="32">
        <f t="shared" si="4"/>
        <v>3156178</v>
      </c>
      <c r="F16" s="32">
        <f t="shared" si="4"/>
        <v>0</v>
      </c>
      <c r="G16" s="32">
        <f t="shared" si="4"/>
        <v>598049</v>
      </c>
      <c r="H16" s="32">
        <f t="shared" si="4"/>
        <v>0</v>
      </c>
      <c r="I16" s="32">
        <f t="shared" si="4"/>
        <v>0</v>
      </c>
      <c r="J16" s="32">
        <f t="shared" si="4"/>
        <v>0</v>
      </c>
      <c r="K16" s="32">
        <f t="shared" si="4"/>
        <v>0</v>
      </c>
      <c r="L16" s="32">
        <f t="shared" si="4"/>
        <v>0</v>
      </c>
      <c r="M16" s="32">
        <f t="shared" si="4"/>
        <v>0</v>
      </c>
      <c r="N16" s="44">
        <f t="shared" si="1"/>
        <v>5069071</v>
      </c>
      <c r="O16" s="45">
        <f t="shared" si="2"/>
        <v>582.91984820607172</v>
      </c>
      <c r="P16" s="10"/>
    </row>
    <row r="17" spans="1:16">
      <c r="A17" s="12"/>
      <c r="B17" s="25">
        <v>334.2</v>
      </c>
      <c r="C17" s="20" t="s">
        <v>21</v>
      </c>
      <c r="D17" s="46">
        <v>0</v>
      </c>
      <c r="E17" s="46">
        <v>247085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1"/>
        <v>247085</v>
      </c>
      <c r="O17" s="47">
        <f t="shared" si="2"/>
        <v>28.413638454461822</v>
      </c>
      <c r="P17" s="9"/>
    </row>
    <row r="18" spans="1:16">
      <c r="A18" s="12"/>
      <c r="B18" s="25">
        <v>334.39</v>
      </c>
      <c r="C18" s="20" t="s">
        <v>115</v>
      </c>
      <c r="D18" s="46">
        <v>0</v>
      </c>
      <c r="E18" s="46">
        <v>90909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ref="N18:N33" si="5">SUM(D18:M18)</f>
        <v>90909</v>
      </c>
      <c r="O18" s="47">
        <f t="shared" si="2"/>
        <v>10.454116835326587</v>
      </c>
      <c r="P18" s="9"/>
    </row>
    <row r="19" spans="1:16">
      <c r="A19" s="12"/>
      <c r="B19" s="25">
        <v>334.49</v>
      </c>
      <c r="C19" s="20" t="s">
        <v>24</v>
      </c>
      <c r="D19" s="46">
        <v>0</v>
      </c>
      <c r="E19" s="46">
        <v>1270444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5"/>
        <v>1270444</v>
      </c>
      <c r="O19" s="47">
        <f t="shared" si="2"/>
        <v>146.09521619135234</v>
      </c>
      <c r="P19" s="9"/>
    </row>
    <row r="20" spans="1:16">
      <c r="A20" s="12"/>
      <c r="B20" s="25">
        <v>334.7</v>
      </c>
      <c r="C20" s="20" t="s">
        <v>25</v>
      </c>
      <c r="D20" s="46">
        <v>86190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5"/>
        <v>86190</v>
      </c>
      <c r="O20" s="47">
        <f t="shared" si="2"/>
        <v>9.9114535418583252</v>
      </c>
      <c r="P20" s="9"/>
    </row>
    <row r="21" spans="1:16">
      <c r="A21" s="12"/>
      <c r="B21" s="25">
        <v>334.83</v>
      </c>
      <c r="C21" s="20" t="s">
        <v>93</v>
      </c>
      <c r="D21" s="46">
        <v>0</v>
      </c>
      <c r="E21" s="46">
        <v>33803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5"/>
        <v>33803</v>
      </c>
      <c r="O21" s="47">
        <f t="shared" si="2"/>
        <v>3.8871895124195031</v>
      </c>
      <c r="P21" s="9"/>
    </row>
    <row r="22" spans="1:16">
      <c r="A22" s="12"/>
      <c r="B22" s="25">
        <v>335.12</v>
      </c>
      <c r="C22" s="20" t="s">
        <v>117</v>
      </c>
      <c r="D22" s="46">
        <v>135427</v>
      </c>
      <c r="E22" s="46">
        <v>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5"/>
        <v>135427</v>
      </c>
      <c r="O22" s="47">
        <f t="shared" si="2"/>
        <v>15.573482060717572</v>
      </c>
      <c r="P22" s="9"/>
    </row>
    <row r="23" spans="1:16">
      <c r="A23" s="12"/>
      <c r="B23" s="25">
        <v>335.13</v>
      </c>
      <c r="C23" s="20" t="s">
        <v>118</v>
      </c>
      <c r="D23" s="46">
        <v>18647</v>
      </c>
      <c r="E23" s="46">
        <v>0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 t="shared" si="5"/>
        <v>18647</v>
      </c>
      <c r="O23" s="47">
        <f t="shared" si="2"/>
        <v>2.1443192272309108</v>
      </c>
      <c r="P23" s="9"/>
    </row>
    <row r="24" spans="1:16">
      <c r="A24" s="12"/>
      <c r="B24" s="25">
        <v>335.14</v>
      </c>
      <c r="C24" s="20" t="s">
        <v>119</v>
      </c>
      <c r="D24" s="46">
        <v>3301</v>
      </c>
      <c r="E24" s="46">
        <v>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 t="shared" si="5"/>
        <v>3301</v>
      </c>
      <c r="O24" s="47">
        <f t="shared" si="2"/>
        <v>0.3795998160073597</v>
      </c>
      <c r="P24" s="9"/>
    </row>
    <row r="25" spans="1:16">
      <c r="A25" s="12"/>
      <c r="B25" s="25">
        <v>335.15</v>
      </c>
      <c r="C25" s="20" t="s">
        <v>120</v>
      </c>
      <c r="D25" s="46">
        <v>57</v>
      </c>
      <c r="E25" s="46">
        <v>0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5"/>
        <v>57</v>
      </c>
      <c r="O25" s="47">
        <f t="shared" si="2"/>
        <v>6.5547378104875804E-3</v>
      </c>
      <c r="P25" s="9"/>
    </row>
    <row r="26" spans="1:16">
      <c r="A26" s="12"/>
      <c r="B26" s="25">
        <v>335.17</v>
      </c>
      <c r="C26" s="20" t="s">
        <v>121</v>
      </c>
      <c r="D26" s="46">
        <v>220150</v>
      </c>
      <c r="E26" s="46">
        <v>15000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5"/>
        <v>235150</v>
      </c>
      <c r="O26" s="47">
        <f t="shared" si="2"/>
        <v>27.041168353265871</v>
      </c>
      <c r="P26" s="9"/>
    </row>
    <row r="27" spans="1:16">
      <c r="A27" s="12"/>
      <c r="B27" s="25">
        <v>335.18</v>
      </c>
      <c r="C27" s="20" t="s">
        <v>122</v>
      </c>
      <c r="D27" s="46">
        <v>459814</v>
      </c>
      <c r="E27" s="46">
        <v>0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5"/>
        <v>459814</v>
      </c>
      <c r="O27" s="47">
        <f t="shared" si="2"/>
        <v>52.876494940202392</v>
      </c>
      <c r="P27" s="9"/>
    </row>
    <row r="28" spans="1:16">
      <c r="A28" s="12"/>
      <c r="B28" s="25">
        <v>335.19</v>
      </c>
      <c r="C28" s="20" t="s">
        <v>123</v>
      </c>
      <c r="D28" s="46">
        <v>0</v>
      </c>
      <c r="E28" s="46">
        <v>0</v>
      </c>
      <c r="F28" s="46">
        <v>0</v>
      </c>
      <c r="G28" s="46">
        <v>598049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5"/>
        <v>598049</v>
      </c>
      <c r="O28" s="47">
        <f t="shared" si="2"/>
        <v>68.772884084636615</v>
      </c>
      <c r="P28" s="9"/>
    </row>
    <row r="29" spans="1:16">
      <c r="A29" s="12"/>
      <c r="B29" s="25">
        <v>335.23</v>
      </c>
      <c r="C29" s="20" t="s">
        <v>82</v>
      </c>
      <c r="D29" s="46">
        <v>0</v>
      </c>
      <c r="E29" s="46">
        <v>147545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5"/>
        <v>147545</v>
      </c>
      <c r="O29" s="47">
        <f t="shared" si="2"/>
        <v>16.966996320147196</v>
      </c>
      <c r="P29" s="9"/>
    </row>
    <row r="30" spans="1:16">
      <c r="A30" s="12"/>
      <c r="B30" s="25">
        <v>335.49</v>
      </c>
      <c r="C30" s="20" t="s">
        <v>34</v>
      </c>
      <c r="D30" s="46">
        <v>0</v>
      </c>
      <c r="E30" s="46">
        <v>756525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5"/>
        <v>756525</v>
      </c>
      <c r="O30" s="47">
        <f t="shared" si="2"/>
        <v>86.996895124195035</v>
      </c>
      <c r="P30" s="9"/>
    </row>
    <row r="31" spans="1:16">
      <c r="A31" s="12"/>
      <c r="B31" s="25">
        <v>335.5</v>
      </c>
      <c r="C31" s="20" t="s">
        <v>35</v>
      </c>
      <c r="D31" s="46">
        <v>0</v>
      </c>
      <c r="E31" s="46">
        <v>350000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5"/>
        <v>350000</v>
      </c>
      <c r="O31" s="47">
        <f t="shared" si="2"/>
        <v>40.248390064397427</v>
      </c>
      <c r="P31" s="9"/>
    </row>
    <row r="32" spans="1:16">
      <c r="A32" s="12"/>
      <c r="B32" s="25">
        <v>335.8</v>
      </c>
      <c r="C32" s="20" t="s">
        <v>83</v>
      </c>
      <c r="D32" s="46">
        <v>0</v>
      </c>
      <c r="E32" s="46">
        <v>182787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5"/>
        <v>182787</v>
      </c>
      <c r="O32" s="47">
        <f t="shared" si="2"/>
        <v>21.019664213431462</v>
      </c>
      <c r="P32" s="9"/>
    </row>
    <row r="33" spans="1:16">
      <c r="A33" s="12"/>
      <c r="B33" s="25">
        <v>335.9</v>
      </c>
      <c r="C33" s="20" t="s">
        <v>36</v>
      </c>
      <c r="D33" s="46">
        <v>207420</v>
      </c>
      <c r="E33" s="46">
        <v>62080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5"/>
        <v>269500</v>
      </c>
      <c r="O33" s="47">
        <f t="shared" si="2"/>
        <v>30.991260349586017</v>
      </c>
      <c r="P33" s="9"/>
    </row>
    <row r="34" spans="1:16">
      <c r="A34" s="12"/>
      <c r="B34" s="25">
        <v>337.1</v>
      </c>
      <c r="C34" s="20" t="s">
        <v>134</v>
      </c>
      <c r="D34" s="46">
        <v>11606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ref="N34:N39" si="6">SUM(D34:M34)</f>
        <v>11606</v>
      </c>
      <c r="O34" s="47">
        <f t="shared" si="2"/>
        <v>1.3346366145354185</v>
      </c>
      <c r="P34" s="9"/>
    </row>
    <row r="35" spans="1:16">
      <c r="A35" s="12"/>
      <c r="B35" s="25">
        <v>337.2</v>
      </c>
      <c r="C35" s="20" t="s">
        <v>37</v>
      </c>
      <c r="D35" s="46">
        <v>26667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6"/>
        <v>26667</v>
      </c>
      <c r="O35" s="47">
        <f t="shared" si="2"/>
        <v>3.0665823367065319</v>
      </c>
      <c r="P35" s="9"/>
    </row>
    <row r="36" spans="1:16">
      <c r="A36" s="12"/>
      <c r="B36" s="25">
        <v>337.3</v>
      </c>
      <c r="C36" s="20" t="s">
        <v>38</v>
      </c>
      <c r="D36" s="46">
        <v>68606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6"/>
        <v>68606</v>
      </c>
      <c r="O36" s="47">
        <f t="shared" si="2"/>
        <v>7.8893744250229991</v>
      </c>
      <c r="P36" s="9"/>
    </row>
    <row r="37" spans="1:16">
      <c r="A37" s="12"/>
      <c r="B37" s="25">
        <v>339</v>
      </c>
      <c r="C37" s="20" t="s">
        <v>39</v>
      </c>
      <c r="D37" s="46">
        <v>76959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6"/>
        <v>76959</v>
      </c>
      <c r="O37" s="47">
        <f t="shared" ref="O37:O60" si="7">(N37/O$62)</f>
        <v>8.8499310027598899</v>
      </c>
      <c r="P37" s="9"/>
    </row>
    <row r="38" spans="1:16" ht="15.75">
      <c r="A38" s="29" t="s">
        <v>44</v>
      </c>
      <c r="B38" s="30"/>
      <c r="C38" s="31"/>
      <c r="D38" s="32">
        <f t="shared" ref="D38:M38" si="8">SUM(D39:D48)</f>
        <v>96516</v>
      </c>
      <c r="E38" s="32">
        <f t="shared" si="8"/>
        <v>546668</v>
      </c>
      <c r="F38" s="32">
        <f t="shared" si="8"/>
        <v>0</v>
      </c>
      <c r="G38" s="32">
        <f t="shared" si="8"/>
        <v>0</v>
      </c>
      <c r="H38" s="32">
        <f t="shared" si="8"/>
        <v>0</v>
      </c>
      <c r="I38" s="32">
        <f t="shared" si="8"/>
        <v>0</v>
      </c>
      <c r="J38" s="32">
        <f t="shared" si="8"/>
        <v>0</v>
      </c>
      <c r="K38" s="32">
        <f t="shared" si="8"/>
        <v>0</v>
      </c>
      <c r="L38" s="32">
        <f t="shared" si="8"/>
        <v>0</v>
      </c>
      <c r="M38" s="32">
        <f t="shared" si="8"/>
        <v>0</v>
      </c>
      <c r="N38" s="32">
        <f t="shared" si="6"/>
        <v>643184</v>
      </c>
      <c r="O38" s="45">
        <f t="shared" si="7"/>
        <v>73.963201471941119</v>
      </c>
      <c r="P38" s="10"/>
    </row>
    <row r="39" spans="1:16">
      <c r="A39" s="12"/>
      <c r="B39" s="25">
        <v>341.1</v>
      </c>
      <c r="C39" s="20" t="s">
        <v>135</v>
      </c>
      <c r="D39" s="46">
        <v>0</v>
      </c>
      <c r="E39" s="46">
        <v>24003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6"/>
        <v>24003</v>
      </c>
      <c r="O39" s="47">
        <f t="shared" si="7"/>
        <v>2.7602345906163754</v>
      </c>
      <c r="P39" s="9"/>
    </row>
    <row r="40" spans="1:16">
      <c r="A40" s="12"/>
      <c r="B40" s="25">
        <v>341.51</v>
      </c>
      <c r="C40" s="20" t="s">
        <v>124</v>
      </c>
      <c r="D40" s="46">
        <v>55923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ref="N40:N48" si="9">SUM(D40:M40)</f>
        <v>55923</v>
      </c>
      <c r="O40" s="47">
        <f t="shared" si="7"/>
        <v>6.4308877644894205</v>
      </c>
      <c r="P40" s="9"/>
    </row>
    <row r="41" spans="1:16">
      <c r="A41" s="12"/>
      <c r="B41" s="25">
        <v>341.52</v>
      </c>
      <c r="C41" s="20" t="s">
        <v>125</v>
      </c>
      <c r="D41" s="46">
        <v>7456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9"/>
        <v>7456</v>
      </c>
      <c r="O41" s="47">
        <f t="shared" si="7"/>
        <v>0.8574057037718491</v>
      </c>
      <c r="P41" s="9"/>
    </row>
    <row r="42" spans="1:16">
      <c r="A42" s="12"/>
      <c r="B42" s="25">
        <v>341.56</v>
      </c>
      <c r="C42" s="20" t="s">
        <v>128</v>
      </c>
      <c r="D42" s="46">
        <v>5703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9"/>
        <v>5703</v>
      </c>
      <c r="O42" s="47">
        <f t="shared" si="7"/>
        <v>0.65581876724930999</v>
      </c>
      <c r="P42" s="9"/>
    </row>
    <row r="43" spans="1:16">
      <c r="A43" s="12"/>
      <c r="B43" s="25">
        <v>341.9</v>
      </c>
      <c r="C43" s="20" t="s">
        <v>136</v>
      </c>
      <c r="D43" s="46">
        <v>7430</v>
      </c>
      <c r="E43" s="46">
        <v>5966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9"/>
        <v>13396</v>
      </c>
      <c r="O43" s="47">
        <f t="shared" si="7"/>
        <v>1.5404783808647655</v>
      </c>
      <c r="P43" s="9"/>
    </row>
    <row r="44" spans="1:16">
      <c r="A44" s="12"/>
      <c r="B44" s="25">
        <v>342.6</v>
      </c>
      <c r="C44" s="20" t="s">
        <v>87</v>
      </c>
      <c r="D44" s="46">
        <v>0</v>
      </c>
      <c r="E44" s="46">
        <v>129977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9"/>
        <v>129977</v>
      </c>
      <c r="O44" s="47">
        <f t="shared" si="7"/>
        <v>14.946757129714811</v>
      </c>
      <c r="P44" s="9"/>
    </row>
    <row r="45" spans="1:16">
      <c r="A45" s="12"/>
      <c r="B45" s="25">
        <v>342.9</v>
      </c>
      <c r="C45" s="20" t="s">
        <v>56</v>
      </c>
      <c r="D45" s="46">
        <v>0</v>
      </c>
      <c r="E45" s="46">
        <v>100162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9"/>
        <v>100162</v>
      </c>
      <c r="O45" s="47">
        <f t="shared" si="7"/>
        <v>11.518169273229072</v>
      </c>
      <c r="P45" s="9"/>
    </row>
    <row r="46" spans="1:16">
      <c r="A46" s="12"/>
      <c r="B46" s="25">
        <v>343.4</v>
      </c>
      <c r="C46" s="20" t="s">
        <v>57</v>
      </c>
      <c r="D46" s="46">
        <v>0</v>
      </c>
      <c r="E46" s="46">
        <v>286560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9"/>
        <v>286560</v>
      </c>
      <c r="O46" s="47">
        <f t="shared" si="7"/>
        <v>32.95308187672493</v>
      </c>
      <c r="P46" s="9"/>
    </row>
    <row r="47" spans="1:16">
      <c r="A47" s="12"/>
      <c r="B47" s="25">
        <v>347.2</v>
      </c>
      <c r="C47" s="20" t="s">
        <v>58</v>
      </c>
      <c r="D47" s="46">
        <v>10054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9"/>
        <v>10054</v>
      </c>
      <c r="O47" s="47">
        <f t="shared" si="7"/>
        <v>1.1561637534498621</v>
      </c>
      <c r="P47" s="9"/>
    </row>
    <row r="48" spans="1:16">
      <c r="A48" s="12"/>
      <c r="B48" s="25">
        <v>347.5</v>
      </c>
      <c r="C48" s="20" t="s">
        <v>59</v>
      </c>
      <c r="D48" s="46">
        <v>9950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9"/>
        <v>9950</v>
      </c>
      <c r="O48" s="47">
        <f t="shared" si="7"/>
        <v>1.1442042318307268</v>
      </c>
      <c r="P48" s="9"/>
    </row>
    <row r="49" spans="1:119" ht="15.75">
      <c r="A49" s="29" t="s">
        <v>45</v>
      </c>
      <c r="B49" s="30"/>
      <c r="C49" s="31"/>
      <c r="D49" s="32">
        <f t="shared" ref="D49:M49" si="10">SUM(D50:D52)</f>
        <v>13931</v>
      </c>
      <c r="E49" s="32">
        <f t="shared" si="10"/>
        <v>99077</v>
      </c>
      <c r="F49" s="32">
        <f t="shared" si="10"/>
        <v>0</v>
      </c>
      <c r="G49" s="32">
        <f t="shared" si="10"/>
        <v>0</v>
      </c>
      <c r="H49" s="32">
        <f t="shared" si="10"/>
        <v>0</v>
      </c>
      <c r="I49" s="32">
        <f t="shared" si="10"/>
        <v>0</v>
      </c>
      <c r="J49" s="32">
        <f t="shared" si="10"/>
        <v>0</v>
      </c>
      <c r="K49" s="32">
        <f t="shared" si="10"/>
        <v>0</v>
      </c>
      <c r="L49" s="32">
        <f t="shared" si="10"/>
        <v>0</v>
      </c>
      <c r="M49" s="32">
        <f t="shared" si="10"/>
        <v>0</v>
      </c>
      <c r="N49" s="32">
        <f t="shared" ref="N49:N60" si="11">SUM(D49:M49)</f>
        <v>113008</v>
      </c>
      <c r="O49" s="45">
        <f t="shared" si="7"/>
        <v>12.99540018399264</v>
      </c>
      <c r="P49" s="10"/>
    </row>
    <row r="50" spans="1:119">
      <c r="A50" s="13"/>
      <c r="B50" s="39">
        <v>351.8</v>
      </c>
      <c r="C50" s="21" t="s">
        <v>137</v>
      </c>
      <c r="D50" s="46">
        <v>0</v>
      </c>
      <c r="E50" s="46">
        <v>7037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1"/>
        <v>7037</v>
      </c>
      <c r="O50" s="47">
        <f t="shared" si="7"/>
        <v>0.80922263109475623</v>
      </c>
      <c r="P50" s="9"/>
    </row>
    <row r="51" spans="1:119">
      <c r="A51" s="13"/>
      <c r="B51" s="39">
        <v>351.9</v>
      </c>
      <c r="C51" s="21" t="s">
        <v>138</v>
      </c>
      <c r="D51" s="46">
        <v>11736</v>
      </c>
      <c r="E51" s="46">
        <v>92040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1"/>
        <v>103776</v>
      </c>
      <c r="O51" s="47">
        <f t="shared" si="7"/>
        <v>11.933762649494021</v>
      </c>
      <c r="P51" s="9"/>
    </row>
    <row r="52" spans="1:119">
      <c r="A52" s="13"/>
      <c r="B52" s="39">
        <v>352</v>
      </c>
      <c r="C52" s="21" t="s">
        <v>62</v>
      </c>
      <c r="D52" s="46">
        <v>2195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1"/>
        <v>2195</v>
      </c>
      <c r="O52" s="47">
        <f t="shared" si="7"/>
        <v>0.25241490340386386</v>
      </c>
      <c r="P52" s="9"/>
    </row>
    <row r="53" spans="1:119" ht="15.75">
      <c r="A53" s="29" t="s">
        <v>3</v>
      </c>
      <c r="B53" s="30"/>
      <c r="C53" s="31"/>
      <c r="D53" s="32">
        <f t="shared" ref="D53:M53" si="12">SUM(D54:D57)</f>
        <v>176235</v>
      </c>
      <c r="E53" s="32">
        <f t="shared" si="12"/>
        <v>153418</v>
      </c>
      <c r="F53" s="32">
        <f t="shared" si="12"/>
        <v>1536</v>
      </c>
      <c r="G53" s="32">
        <f t="shared" si="12"/>
        <v>5299</v>
      </c>
      <c r="H53" s="32">
        <f t="shared" si="12"/>
        <v>0</v>
      </c>
      <c r="I53" s="32">
        <f t="shared" si="12"/>
        <v>0</v>
      </c>
      <c r="J53" s="32">
        <f t="shared" si="12"/>
        <v>0</v>
      </c>
      <c r="K53" s="32">
        <f t="shared" si="12"/>
        <v>0</v>
      </c>
      <c r="L53" s="32">
        <f t="shared" si="12"/>
        <v>0</v>
      </c>
      <c r="M53" s="32">
        <f t="shared" si="12"/>
        <v>0</v>
      </c>
      <c r="N53" s="32">
        <f t="shared" si="11"/>
        <v>336488</v>
      </c>
      <c r="O53" s="45">
        <f t="shared" si="7"/>
        <v>38.694572217111315</v>
      </c>
      <c r="P53" s="10"/>
    </row>
    <row r="54" spans="1:119">
      <c r="A54" s="12"/>
      <c r="B54" s="25">
        <v>361.1</v>
      </c>
      <c r="C54" s="20" t="s">
        <v>64</v>
      </c>
      <c r="D54" s="46">
        <v>846</v>
      </c>
      <c r="E54" s="46">
        <v>10008</v>
      </c>
      <c r="F54" s="46">
        <v>1536</v>
      </c>
      <c r="G54" s="46">
        <v>5299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1"/>
        <v>17689</v>
      </c>
      <c r="O54" s="47">
        <f t="shared" si="7"/>
        <v>2.034153633854646</v>
      </c>
      <c r="P54" s="9"/>
    </row>
    <row r="55" spans="1:119">
      <c r="A55" s="12"/>
      <c r="B55" s="25">
        <v>362</v>
      </c>
      <c r="C55" s="20" t="s">
        <v>65</v>
      </c>
      <c r="D55" s="46">
        <v>74050</v>
      </c>
      <c r="E55" s="46">
        <v>81887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1"/>
        <v>155937</v>
      </c>
      <c r="O55" s="47">
        <f t="shared" si="7"/>
        <v>17.932037718491259</v>
      </c>
      <c r="P55" s="9"/>
    </row>
    <row r="56" spans="1:119">
      <c r="A56" s="12"/>
      <c r="B56" s="25">
        <v>365</v>
      </c>
      <c r="C56" s="20" t="s">
        <v>131</v>
      </c>
      <c r="D56" s="46">
        <v>30200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1"/>
        <v>30200</v>
      </c>
      <c r="O56" s="47">
        <f t="shared" si="7"/>
        <v>3.4728610855565778</v>
      </c>
      <c r="P56" s="9"/>
    </row>
    <row r="57" spans="1:119">
      <c r="A57" s="12"/>
      <c r="B57" s="25">
        <v>369.9</v>
      </c>
      <c r="C57" s="20" t="s">
        <v>66</v>
      </c>
      <c r="D57" s="46">
        <v>71139</v>
      </c>
      <c r="E57" s="46">
        <v>61523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1"/>
        <v>132662</v>
      </c>
      <c r="O57" s="47">
        <f t="shared" si="7"/>
        <v>15.255519779208832</v>
      </c>
      <c r="P57" s="9"/>
    </row>
    <row r="58" spans="1:119" ht="15.75">
      <c r="A58" s="29" t="s">
        <v>46</v>
      </c>
      <c r="B58" s="30"/>
      <c r="C58" s="31"/>
      <c r="D58" s="32">
        <f t="shared" ref="D58:M58" si="13">SUM(D59:D59)</f>
        <v>470553</v>
      </c>
      <c r="E58" s="32">
        <f t="shared" si="13"/>
        <v>2710686</v>
      </c>
      <c r="F58" s="32">
        <f t="shared" si="13"/>
        <v>0</v>
      </c>
      <c r="G58" s="32">
        <f t="shared" si="13"/>
        <v>0</v>
      </c>
      <c r="H58" s="32">
        <f t="shared" si="13"/>
        <v>0</v>
      </c>
      <c r="I58" s="32">
        <f t="shared" si="13"/>
        <v>0</v>
      </c>
      <c r="J58" s="32">
        <f t="shared" si="13"/>
        <v>0</v>
      </c>
      <c r="K58" s="32">
        <f t="shared" si="13"/>
        <v>0</v>
      </c>
      <c r="L58" s="32">
        <f t="shared" si="13"/>
        <v>0</v>
      </c>
      <c r="M58" s="32">
        <f t="shared" si="13"/>
        <v>0</v>
      </c>
      <c r="N58" s="32">
        <f t="shared" si="11"/>
        <v>3181239</v>
      </c>
      <c r="O58" s="45">
        <f t="shared" si="7"/>
        <v>365.82785188592459</v>
      </c>
      <c r="P58" s="9"/>
    </row>
    <row r="59" spans="1:119" ht="15.75" thickBot="1">
      <c r="A59" s="12"/>
      <c r="B59" s="25">
        <v>381</v>
      </c>
      <c r="C59" s="20" t="s">
        <v>67</v>
      </c>
      <c r="D59" s="46">
        <v>470553</v>
      </c>
      <c r="E59" s="46">
        <v>2710686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1"/>
        <v>3181239</v>
      </c>
      <c r="O59" s="47">
        <f t="shared" si="7"/>
        <v>365.82785188592459</v>
      </c>
      <c r="P59" s="9"/>
    </row>
    <row r="60" spans="1:119" ht="16.5" thickBot="1">
      <c r="A60" s="14" t="s">
        <v>60</v>
      </c>
      <c r="B60" s="23"/>
      <c r="C60" s="22"/>
      <c r="D60" s="15">
        <f t="shared" ref="D60:M60" si="14">SUM(D5,D11,D16,D38,D49,D53,D58)</f>
        <v>4245990</v>
      </c>
      <c r="E60" s="15">
        <f t="shared" si="14"/>
        <v>7318318</v>
      </c>
      <c r="F60" s="15">
        <f t="shared" si="14"/>
        <v>295221</v>
      </c>
      <c r="G60" s="15">
        <f t="shared" si="14"/>
        <v>603348</v>
      </c>
      <c r="H60" s="15">
        <f t="shared" si="14"/>
        <v>0</v>
      </c>
      <c r="I60" s="15">
        <f t="shared" si="14"/>
        <v>0</v>
      </c>
      <c r="J60" s="15">
        <f t="shared" si="14"/>
        <v>0</v>
      </c>
      <c r="K60" s="15">
        <f t="shared" si="14"/>
        <v>0</v>
      </c>
      <c r="L60" s="15">
        <f t="shared" si="14"/>
        <v>0</v>
      </c>
      <c r="M60" s="15">
        <f t="shared" si="14"/>
        <v>0</v>
      </c>
      <c r="N60" s="15">
        <f t="shared" si="11"/>
        <v>12462877</v>
      </c>
      <c r="O60" s="38">
        <f t="shared" si="7"/>
        <v>1433.1735280588775</v>
      </c>
      <c r="P60" s="6"/>
      <c r="Q60" s="2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  <c r="AY60" s="5"/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/>
      <c r="BL60" s="5"/>
      <c r="BM60" s="5"/>
      <c r="BN60" s="5"/>
      <c r="BO60" s="5"/>
      <c r="BP60" s="5"/>
      <c r="BQ60" s="5"/>
      <c r="BR60" s="5"/>
      <c r="BS60" s="5"/>
      <c r="BT60" s="5"/>
      <c r="BU60" s="5"/>
      <c r="BV60" s="5"/>
      <c r="BW60" s="5"/>
      <c r="BX60" s="5"/>
      <c r="BY60" s="5"/>
      <c r="BZ60" s="5"/>
      <c r="CA60" s="5"/>
      <c r="CB60" s="5"/>
      <c r="CC60" s="5"/>
      <c r="CD60" s="5"/>
      <c r="CE60" s="5"/>
      <c r="CF60" s="5"/>
      <c r="CG60" s="5"/>
      <c r="CH60" s="5"/>
      <c r="CI60" s="5"/>
      <c r="CJ60" s="5"/>
      <c r="CK60" s="5"/>
      <c r="CL60" s="5"/>
      <c r="CM60" s="5"/>
      <c r="CN60" s="5"/>
      <c r="CO60" s="5"/>
      <c r="CP60" s="5"/>
      <c r="CQ60" s="5"/>
      <c r="CR60" s="5"/>
      <c r="CS60" s="5"/>
      <c r="CT60" s="5"/>
      <c r="CU60" s="5"/>
      <c r="CV60" s="5"/>
      <c r="CW60" s="5"/>
      <c r="CX60" s="5"/>
      <c r="CY60" s="5"/>
      <c r="CZ60" s="5"/>
      <c r="DA60" s="5"/>
      <c r="DB60" s="5"/>
      <c r="DC60" s="5"/>
      <c r="DD60" s="5"/>
      <c r="DE60" s="5"/>
      <c r="DF60" s="5"/>
      <c r="DG60" s="5"/>
      <c r="DH60" s="5"/>
      <c r="DI60" s="5"/>
      <c r="DJ60" s="5"/>
      <c r="DK60" s="5"/>
      <c r="DL60" s="5"/>
      <c r="DM60" s="5"/>
      <c r="DN60" s="5"/>
      <c r="DO60" s="5"/>
    </row>
    <row r="61" spans="1:119">
      <c r="A61" s="16"/>
      <c r="B61" s="18"/>
      <c r="C61" s="18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9"/>
    </row>
    <row r="62" spans="1:119">
      <c r="A62" s="40"/>
      <c r="B62" s="41"/>
      <c r="C62" s="41"/>
      <c r="D62" s="42"/>
      <c r="E62" s="42"/>
      <c r="F62" s="42"/>
      <c r="G62" s="42"/>
      <c r="H62" s="42"/>
      <c r="I62" s="42"/>
      <c r="J62" s="42"/>
      <c r="K62" s="42"/>
      <c r="L62" s="119" t="s">
        <v>139</v>
      </c>
      <c r="M62" s="119"/>
      <c r="N62" s="119"/>
      <c r="O62" s="43">
        <v>8696</v>
      </c>
    </row>
    <row r="63" spans="1:119">
      <c r="A63" s="120"/>
      <c r="B63" s="97"/>
      <c r="C63" s="97"/>
      <c r="D63" s="97"/>
      <c r="E63" s="97"/>
      <c r="F63" s="97"/>
      <c r="G63" s="97"/>
      <c r="H63" s="97"/>
      <c r="I63" s="97"/>
      <c r="J63" s="97"/>
      <c r="K63" s="97"/>
      <c r="L63" s="97"/>
      <c r="M63" s="97"/>
      <c r="N63" s="97"/>
      <c r="O63" s="98"/>
    </row>
    <row r="64" spans="1:119" ht="15.75" customHeight="1" thickBot="1">
      <c r="A64" s="121" t="s">
        <v>90</v>
      </c>
      <c r="B64" s="100"/>
      <c r="C64" s="100"/>
      <c r="D64" s="100"/>
      <c r="E64" s="100"/>
      <c r="F64" s="100"/>
      <c r="G64" s="100"/>
      <c r="H64" s="100"/>
      <c r="I64" s="100"/>
      <c r="J64" s="100"/>
      <c r="K64" s="100"/>
      <c r="L64" s="100"/>
      <c r="M64" s="100"/>
      <c r="N64" s="100"/>
      <c r="O64" s="101"/>
    </row>
  </sheetData>
  <mergeCells count="10">
    <mergeCell ref="L62:N62"/>
    <mergeCell ref="A63:O63"/>
    <mergeCell ref="A64:O64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4" fitToHeight="0" orientation="landscape" r:id="rId1"/>
  <headerFooter>
    <oddFooter>&amp;L&amp;14Office of Economic and Demographic Research&amp;R&amp;14Page &amp;P of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EC67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75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113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68</v>
      </c>
      <c r="B3" s="109"/>
      <c r="C3" s="110"/>
      <c r="D3" s="129" t="s">
        <v>40</v>
      </c>
      <c r="E3" s="130"/>
      <c r="F3" s="130"/>
      <c r="G3" s="130"/>
      <c r="H3" s="131"/>
      <c r="I3" s="129" t="s">
        <v>41</v>
      </c>
      <c r="J3" s="131"/>
      <c r="K3" s="129" t="s">
        <v>43</v>
      </c>
      <c r="L3" s="131"/>
      <c r="M3" s="36"/>
      <c r="N3" s="37"/>
      <c r="O3" s="132" t="s">
        <v>73</v>
      </c>
      <c r="P3" s="11"/>
      <c r="Q3"/>
    </row>
    <row r="4" spans="1:133" ht="32.25" customHeight="1" thickBot="1">
      <c r="A4" s="111"/>
      <c r="B4" s="112"/>
      <c r="C4" s="113"/>
      <c r="D4" s="34" t="s">
        <v>4</v>
      </c>
      <c r="E4" s="34" t="s">
        <v>69</v>
      </c>
      <c r="F4" s="34" t="s">
        <v>70</v>
      </c>
      <c r="G4" s="34" t="s">
        <v>71</v>
      </c>
      <c r="H4" s="34" t="s">
        <v>5</v>
      </c>
      <c r="I4" s="34" t="s">
        <v>6</v>
      </c>
      <c r="J4" s="35" t="s">
        <v>72</v>
      </c>
      <c r="K4" s="35" t="s">
        <v>7</v>
      </c>
      <c r="L4" s="35" t="s">
        <v>8</v>
      </c>
      <c r="M4" s="35" t="s">
        <v>9</v>
      </c>
      <c r="N4" s="35" t="s">
        <v>42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</v>
      </c>
      <c r="B5" s="26"/>
      <c r="C5" s="26"/>
      <c r="D5" s="27">
        <f t="shared" ref="D5:M5" si="0">SUM(D6:D10)</f>
        <v>2017037</v>
      </c>
      <c r="E5" s="27">
        <f t="shared" si="0"/>
        <v>203556</v>
      </c>
      <c r="F5" s="27">
        <f t="shared" si="0"/>
        <v>270757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17" si="1">SUM(D5:M5)</f>
        <v>2491350</v>
      </c>
      <c r="O5" s="33">
        <f t="shared" ref="O5:O36" si="2">(N5/O$65)</f>
        <v>289.08679508006497</v>
      </c>
      <c r="P5" s="6"/>
    </row>
    <row r="6" spans="1:133">
      <c r="A6" s="12"/>
      <c r="B6" s="25">
        <v>311</v>
      </c>
      <c r="C6" s="20" t="s">
        <v>2</v>
      </c>
      <c r="D6" s="46">
        <v>1992539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1992539</v>
      </c>
      <c r="O6" s="47">
        <f t="shared" si="2"/>
        <v>231.20666047806915</v>
      </c>
      <c r="P6" s="9"/>
    </row>
    <row r="7" spans="1:133">
      <c r="A7" s="12"/>
      <c r="B7" s="25">
        <v>312.3</v>
      </c>
      <c r="C7" s="20" t="s">
        <v>11</v>
      </c>
      <c r="D7" s="46">
        <v>0</v>
      </c>
      <c r="E7" s="46">
        <v>11629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11629</v>
      </c>
      <c r="O7" s="47">
        <f t="shared" si="2"/>
        <v>1.3493850081225343</v>
      </c>
      <c r="P7" s="9"/>
    </row>
    <row r="8" spans="1:133">
      <c r="A8" s="12"/>
      <c r="B8" s="25">
        <v>312.41000000000003</v>
      </c>
      <c r="C8" s="20" t="s">
        <v>77</v>
      </c>
      <c r="D8" s="46">
        <v>0</v>
      </c>
      <c r="E8" s="46">
        <v>191927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191927</v>
      </c>
      <c r="O8" s="47">
        <f t="shared" si="2"/>
        <v>22.270480389881644</v>
      </c>
      <c r="P8" s="9"/>
    </row>
    <row r="9" spans="1:133">
      <c r="A9" s="12"/>
      <c r="B9" s="25">
        <v>312.60000000000002</v>
      </c>
      <c r="C9" s="20" t="s">
        <v>12</v>
      </c>
      <c r="D9" s="46">
        <v>0</v>
      </c>
      <c r="E9" s="46">
        <v>0</v>
      </c>
      <c r="F9" s="46">
        <v>270757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270757</v>
      </c>
      <c r="O9" s="47">
        <f t="shared" si="2"/>
        <v>31.417614295660247</v>
      </c>
      <c r="P9" s="9"/>
    </row>
    <row r="10" spans="1:133">
      <c r="A10" s="12"/>
      <c r="B10" s="25">
        <v>315</v>
      </c>
      <c r="C10" s="20" t="s">
        <v>114</v>
      </c>
      <c r="D10" s="46">
        <v>24498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24498</v>
      </c>
      <c r="O10" s="47">
        <f t="shared" si="2"/>
        <v>2.8426549083313994</v>
      </c>
      <c r="P10" s="9"/>
    </row>
    <row r="11" spans="1:133" ht="15.75">
      <c r="A11" s="29" t="s">
        <v>14</v>
      </c>
      <c r="B11" s="30"/>
      <c r="C11" s="31"/>
      <c r="D11" s="32">
        <f t="shared" ref="D11:M11" si="3">SUM(D12:D14)</f>
        <v>54014</v>
      </c>
      <c r="E11" s="32">
        <f t="shared" si="3"/>
        <v>446824</v>
      </c>
      <c r="F11" s="32">
        <f t="shared" si="3"/>
        <v>0</v>
      </c>
      <c r="G11" s="32">
        <f t="shared" si="3"/>
        <v>0</v>
      </c>
      <c r="H11" s="32">
        <f t="shared" si="3"/>
        <v>0</v>
      </c>
      <c r="I11" s="32">
        <f t="shared" si="3"/>
        <v>0</v>
      </c>
      <c r="J11" s="32">
        <f t="shared" si="3"/>
        <v>0</v>
      </c>
      <c r="K11" s="32">
        <f t="shared" si="3"/>
        <v>0</v>
      </c>
      <c r="L11" s="32">
        <f t="shared" si="3"/>
        <v>0</v>
      </c>
      <c r="M11" s="32">
        <f t="shared" si="3"/>
        <v>0</v>
      </c>
      <c r="N11" s="44">
        <f t="shared" si="1"/>
        <v>500838</v>
      </c>
      <c r="O11" s="45">
        <f t="shared" si="2"/>
        <v>58.115339986075654</v>
      </c>
      <c r="P11" s="10"/>
    </row>
    <row r="12" spans="1:133">
      <c r="A12" s="12"/>
      <c r="B12" s="25">
        <v>322</v>
      </c>
      <c r="C12" s="20" t="s">
        <v>0</v>
      </c>
      <c r="D12" s="46">
        <v>48314</v>
      </c>
      <c r="E12" s="46">
        <v>0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1"/>
        <v>48314</v>
      </c>
      <c r="O12" s="47">
        <f t="shared" si="2"/>
        <v>5.6061731260153165</v>
      </c>
      <c r="P12" s="9"/>
    </row>
    <row r="13" spans="1:133">
      <c r="A13" s="12"/>
      <c r="B13" s="25">
        <v>324.11</v>
      </c>
      <c r="C13" s="20" t="s">
        <v>15</v>
      </c>
      <c r="D13" s="46">
        <v>5700</v>
      </c>
      <c r="E13" s="46">
        <v>0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5700</v>
      </c>
      <c r="O13" s="47">
        <f t="shared" si="2"/>
        <v>0.66140635878394061</v>
      </c>
      <c r="P13" s="9"/>
    </row>
    <row r="14" spans="1:133">
      <c r="A14" s="12"/>
      <c r="B14" s="25">
        <v>325.2</v>
      </c>
      <c r="C14" s="20" t="s">
        <v>16</v>
      </c>
      <c r="D14" s="46">
        <v>0</v>
      </c>
      <c r="E14" s="46">
        <v>446824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si="1"/>
        <v>446824</v>
      </c>
      <c r="O14" s="47">
        <f t="shared" si="2"/>
        <v>51.847760501276397</v>
      </c>
      <c r="P14" s="9"/>
    </row>
    <row r="15" spans="1:133" ht="15.75">
      <c r="A15" s="29" t="s">
        <v>18</v>
      </c>
      <c r="B15" s="30"/>
      <c r="C15" s="31"/>
      <c r="D15" s="32">
        <f t="shared" ref="D15:M15" si="4">SUM(D16:D37)</f>
        <v>1500737</v>
      </c>
      <c r="E15" s="32">
        <f t="shared" si="4"/>
        <v>1980697</v>
      </c>
      <c r="F15" s="32">
        <f t="shared" si="4"/>
        <v>0</v>
      </c>
      <c r="G15" s="32">
        <f t="shared" si="4"/>
        <v>613580</v>
      </c>
      <c r="H15" s="32">
        <f t="shared" si="4"/>
        <v>0</v>
      </c>
      <c r="I15" s="32">
        <f t="shared" si="4"/>
        <v>0</v>
      </c>
      <c r="J15" s="32">
        <f t="shared" si="4"/>
        <v>0</v>
      </c>
      <c r="K15" s="32">
        <f t="shared" si="4"/>
        <v>0</v>
      </c>
      <c r="L15" s="32">
        <f t="shared" si="4"/>
        <v>0</v>
      </c>
      <c r="M15" s="32">
        <f t="shared" si="4"/>
        <v>0</v>
      </c>
      <c r="N15" s="44">
        <f t="shared" si="1"/>
        <v>4095014</v>
      </c>
      <c r="O15" s="45">
        <f t="shared" si="2"/>
        <v>475.16987700162451</v>
      </c>
      <c r="P15" s="10"/>
    </row>
    <row r="16" spans="1:133">
      <c r="A16" s="12"/>
      <c r="B16" s="25">
        <v>331.5</v>
      </c>
      <c r="C16" s="20" t="s">
        <v>19</v>
      </c>
      <c r="D16" s="46">
        <v>0</v>
      </c>
      <c r="E16" s="46">
        <v>345964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1"/>
        <v>345964</v>
      </c>
      <c r="O16" s="47">
        <f t="shared" si="2"/>
        <v>40.144349036899513</v>
      </c>
      <c r="P16" s="9"/>
    </row>
    <row r="17" spans="1:16">
      <c r="A17" s="12"/>
      <c r="B17" s="25">
        <v>334.2</v>
      </c>
      <c r="C17" s="20" t="s">
        <v>21</v>
      </c>
      <c r="D17" s="46">
        <v>0</v>
      </c>
      <c r="E17" s="46">
        <v>79243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1"/>
        <v>79243</v>
      </c>
      <c r="O17" s="47">
        <f t="shared" si="2"/>
        <v>9.1950568577396155</v>
      </c>
      <c r="P17" s="9"/>
    </row>
    <row r="18" spans="1:16">
      <c r="A18" s="12"/>
      <c r="B18" s="25">
        <v>334.39</v>
      </c>
      <c r="C18" s="20" t="s">
        <v>115</v>
      </c>
      <c r="D18" s="46">
        <v>62228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ref="N18:N35" si="5">SUM(D18:M18)</f>
        <v>62228</v>
      </c>
      <c r="O18" s="47">
        <f t="shared" si="2"/>
        <v>7.2207008586679047</v>
      </c>
      <c r="P18" s="9"/>
    </row>
    <row r="19" spans="1:16">
      <c r="A19" s="12"/>
      <c r="B19" s="25">
        <v>334.69</v>
      </c>
      <c r="C19" s="20" t="s">
        <v>116</v>
      </c>
      <c r="D19" s="46">
        <v>0</v>
      </c>
      <c r="E19" s="46">
        <v>47600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5"/>
        <v>47600</v>
      </c>
      <c r="O19" s="47">
        <f t="shared" si="2"/>
        <v>5.5233232768623814</v>
      </c>
      <c r="P19" s="9"/>
    </row>
    <row r="20" spans="1:16">
      <c r="A20" s="12"/>
      <c r="B20" s="25">
        <v>334.7</v>
      </c>
      <c r="C20" s="20" t="s">
        <v>25</v>
      </c>
      <c r="D20" s="46">
        <v>97447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5"/>
        <v>97447</v>
      </c>
      <c r="O20" s="47">
        <f t="shared" si="2"/>
        <v>11.30737990252959</v>
      </c>
      <c r="P20" s="9"/>
    </row>
    <row r="21" spans="1:16">
      <c r="A21" s="12"/>
      <c r="B21" s="25">
        <v>334.83</v>
      </c>
      <c r="C21" s="20" t="s">
        <v>93</v>
      </c>
      <c r="D21" s="46">
        <v>0</v>
      </c>
      <c r="E21" s="46">
        <v>28429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5"/>
        <v>28429</v>
      </c>
      <c r="O21" s="47">
        <f t="shared" si="2"/>
        <v>3.2987932234857276</v>
      </c>
      <c r="P21" s="9"/>
    </row>
    <row r="22" spans="1:16">
      <c r="A22" s="12"/>
      <c r="B22" s="25">
        <v>334.9</v>
      </c>
      <c r="C22" s="20" t="s">
        <v>27</v>
      </c>
      <c r="D22" s="46">
        <v>48839</v>
      </c>
      <c r="E22" s="46">
        <v>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5"/>
        <v>48839</v>
      </c>
      <c r="O22" s="47">
        <f t="shared" si="2"/>
        <v>5.6670921327454167</v>
      </c>
      <c r="P22" s="9"/>
    </row>
    <row r="23" spans="1:16">
      <c r="A23" s="12"/>
      <c r="B23" s="25">
        <v>335.12</v>
      </c>
      <c r="C23" s="20" t="s">
        <v>117</v>
      </c>
      <c r="D23" s="46">
        <v>127266</v>
      </c>
      <c r="E23" s="46">
        <v>0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 t="shared" si="5"/>
        <v>127266</v>
      </c>
      <c r="O23" s="47">
        <f t="shared" si="2"/>
        <v>14.767463448595961</v>
      </c>
      <c r="P23" s="9"/>
    </row>
    <row r="24" spans="1:16">
      <c r="A24" s="12"/>
      <c r="B24" s="25">
        <v>335.13</v>
      </c>
      <c r="C24" s="20" t="s">
        <v>118</v>
      </c>
      <c r="D24" s="46">
        <v>20811</v>
      </c>
      <c r="E24" s="46">
        <v>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 t="shared" si="5"/>
        <v>20811</v>
      </c>
      <c r="O24" s="47">
        <f t="shared" si="2"/>
        <v>2.4148294267811559</v>
      </c>
      <c r="P24" s="9"/>
    </row>
    <row r="25" spans="1:16">
      <c r="A25" s="12"/>
      <c r="B25" s="25">
        <v>335.14</v>
      </c>
      <c r="C25" s="20" t="s">
        <v>119</v>
      </c>
      <c r="D25" s="46">
        <v>3277</v>
      </c>
      <c r="E25" s="46">
        <v>0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5"/>
        <v>3277</v>
      </c>
      <c r="O25" s="47">
        <f t="shared" si="2"/>
        <v>0.38025063819911814</v>
      </c>
      <c r="P25" s="9"/>
    </row>
    <row r="26" spans="1:16">
      <c r="A26" s="12"/>
      <c r="B26" s="25">
        <v>335.15</v>
      </c>
      <c r="C26" s="20" t="s">
        <v>120</v>
      </c>
      <c r="D26" s="46">
        <v>57</v>
      </c>
      <c r="E26" s="46">
        <v>0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5"/>
        <v>57</v>
      </c>
      <c r="O26" s="47">
        <f t="shared" si="2"/>
        <v>6.6140635878394055E-3</v>
      </c>
      <c r="P26" s="9"/>
    </row>
    <row r="27" spans="1:16">
      <c r="A27" s="12"/>
      <c r="B27" s="25">
        <v>335.17</v>
      </c>
      <c r="C27" s="20" t="s">
        <v>121</v>
      </c>
      <c r="D27" s="46">
        <v>220150</v>
      </c>
      <c r="E27" s="46">
        <v>15000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5"/>
        <v>235150</v>
      </c>
      <c r="O27" s="47">
        <f t="shared" si="2"/>
        <v>27.285913204919936</v>
      </c>
      <c r="P27" s="9"/>
    </row>
    <row r="28" spans="1:16">
      <c r="A28" s="12"/>
      <c r="B28" s="25">
        <v>335.18</v>
      </c>
      <c r="C28" s="20" t="s">
        <v>122</v>
      </c>
      <c r="D28" s="46">
        <v>425672</v>
      </c>
      <c r="E28" s="46">
        <v>0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5"/>
        <v>425672</v>
      </c>
      <c r="O28" s="47">
        <f t="shared" si="2"/>
        <v>49.3933627291715</v>
      </c>
      <c r="P28" s="9"/>
    </row>
    <row r="29" spans="1:16">
      <c r="A29" s="12"/>
      <c r="B29" s="25">
        <v>335.19</v>
      </c>
      <c r="C29" s="20" t="s">
        <v>123</v>
      </c>
      <c r="D29" s="46">
        <v>204018</v>
      </c>
      <c r="E29" s="46">
        <v>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5"/>
        <v>204018</v>
      </c>
      <c r="O29" s="47">
        <f t="shared" si="2"/>
        <v>23.673474123926667</v>
      </c>
      <c r="P29" s="9"/>
    </row>
    <row r="30" spans="1:16">
      <c r="A30" s="12"/>
      <c r="B30" s="25">
        <v>335.23</v>
      </c>
      <c r="C30" s="20" t="s">
        <v>82</v>
      </c>
      <c r="D30" s="46">
        <v>166537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5"/>
        <v>166537</v>
      </c>
      <c r="O30" s="47">
        <f t="shared" si="2"/>
        <v>19.324321188210721</v>
      </c>
      <c r="P30" s="9"/>
    </row>
    <row r="31" spans="1:16">
      <c r="A31" s="12"/>
      <c r="B31" s="25">
        <v>335.34</v>
      </c>
      <c r="C31" s="20" t="s">
        <v>109</v>
      </c>
      <c r="D31" s="46">
        <v>0</v>
      </c>
      <c r="E31" s="46">
        <v>70588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>SUM(D31:M31)</f>
        <v>70588</v>
      </c>
      <c r="O31" s="47">
        <f t="shared" si="2"/>
        <v>8.1907635182176843</v>
      </c>
      <c r="P31" s="9"/>
    </row>
    <row r="32" spans="1:16">
      <c r="A32" s="12"/>
      <c r="B32" s="25">
        <v>335.49</v>
      </c>
      <c r="C32" s="20" t="s">
        <v>34</v>
      </c>
      <c r="D32" s="46">
        <v>0</v>
      </c>
      <c r="E32" s="46">
        <v>735461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5"/>
        <v>735461</v>
      </c>
      <c r="O32" s="47">
        <f t="shared" si="2"/>
        <v>85.340102111858897</v>
      </c>
      <c r="P32" s="9"/>
    </row>
    <row r="33" spans="1:16">
      <c r="A33" s="12"/>
      <c r="B33" s="25">
        <v>335.5</v>
      </c>
      <c r="C33" s="20" t="s">
        <v>35</v>
      </c>
      <c r="D33" s="46">
        <v>0</v>
      </c>
      <c r="E33" s="46">
        <v>375000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5"/>
        <v>375000</v>
      </c>
      <c r="O33" s="47">
        <f t="shared" si="2"/>
        <v>43.513576235785564</v>
      </c>
      <c r="P33" s="9"/>
    </row>
    <row r="34" spans="1:16">
      <c r="A34" s="12"/>
      <c r="B34" s="25">
        <v>335.8</v>
      </c>
      <c r="C34" s="20" t="s">
        <v>83</v>
      </c>
      <c r="D34" s="46">
        <v>0</v>
      </c>
      <c r="E34" s="46">
        <v>258412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5"/>
        <v>258412</v>
      </c>
      <c r="O34" s="47">
        <f t="shared" si="2"/>
        <v>29.985147365978186</v>
      </c>
      <c r="P34" s="9"/>
    </row>
    <row r="35" spans="1:16">
      <c r="A35" s="12"/>
      <c r="B35" s="25">
        <v>335.9</v>
      </c>
      <c r="C35" s="20" t="s">
        <v>36</v>
      </c>
      <c r="D35" s="46">
        <v>0</v>
      </c>
      <c r="E35" s="46">
        <v>0</v>
      </c>
      <c r="F35" s="46">
        <v>0</v>
      </c>
      <c r="G35" s="46">
        <v>613580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5"/>
        <v>613580</v>
      </c>
      <c r="O35" s="47">
        <f t="shared" si="2"/>
        <v>71.197493618008821</v>
      </c>
      <c r="P35" s="9"/>
    </row>
    <row r="36" spans="1:16">
      <c r="A36" s="12"/>
      <c r="B36" s="25">
        <v>337.2</v>
      </c>
      <c r="C36" s="20" t="s">
        <v>37</v>
      </c>
      <c r="D36" s="46">
        <v>47475</v>
      </c>
      <c r="E36" s="46">
        <v>25000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>SUM(D36:M36)</f>
        <v>72475</v>
      </c>
      <c r="O36" s="47">
        <f t="shared" si="2"/>
        <v>8.4097238338361571</v>
      </c>
      <c r="P36" s="9"/>
    </row>
    <row r="37" spans="1:16">
      <c r="A37" s="12"/>
      <c r="B37" s="25">
        <v>339</v>
      </c>
      <c r="C37" s="20" t="s">
        <v>39</v>
      </c>
      <c r="D37" s="46">
        <v>76960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>SUM(D37:M37)</f>
        <v>76960</v>
      </c>
      <c r="O37" s="47">
        <f t="shared" ref="O37:O63" si="6">(N37/O$65)</f>
        <v>8.9301462056161522</v>
      </c>
      <c r="P37" s="9"/>
    </row>
    <row r="38" spans="1:16" ht="15.75">
      <c r="A38" s="29" t="s">
        <v>44</v>
      </c>
      <c r="B38" s="30"/>
      <c r="C38" s="31"/>
      <c r="D38" s="32">
        <f t="shared" ref="D38:M38" si="7">SUM(D39:D51)</f>
        <v>118389</v>
      </c>
      <c r="E38" s="32">
        <f t="shared" si="7"/>
        <v>555650</v>
      </c>
      <c r="F38" s="32">
        <f t="shared" si="7"/>
        <v>0</v>
      </c>
      <c r="G38" s="32">
        <f t="shared" si="7"/>
        <v>0</v>
      </c>
      <c r="H38" s="32">
        <f t="shared" si="7"/>
        <v>0</v>
      </c>
      <c r="I38" s="32">
        <f t="shared" si="7"/>
        <v>0</v>
      </c>
      <c r="J38" s="32">
        <f t="shared" si="7"/>
        <v>0</v>
      </c>
      <c r="K38" s="32">
        <f t="shared" si="7"/>
        <v>0</v>
      </c>
      <c r="L38" s="32">
        <f t="shared" si="7"/>
        <v>0</v>
      </c>
      <c r="M38" s="32">
        <f t="shared" si="7"/>
        <v>0</v>
      </c>
      <c r="N38" s="32">
        <f>SUM(D38:M38)</f>
        <v>674039</v>
      </c>
      <c r="O38" s="45">
        <f t="shared" si="6"/>
        <v>78.212926433047116</v>
      </c>
      <c r="P38" s="10"/>
    </row>
    <row r="39" spans="1:16">
      <c r="A39" s="12"/>
      <c r="B39" s="25">
        <v>341.51</v>
      </c>
      <c r="C39" s="20" t="s">
        <v>124</v>
      </c>
      <c r="D39" s="46">
        <v>61377</v>
      </c>
      <c r="E39" s="46">
        <v>3429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ref="N39:N51" si="8">SUM(D39:M39)</f>
        <v>64806</v>
      </c>
      <c r="O39" s="47">
        <f t="shared" si="6"/>
        <v>7.5198421907635185</v>
      </c>
      <c r="P39" s="9"/>
    </row>
    <row r="40" spans="1:16">
      <c r="A40" s="12"/>
      <c r="B40" s="25">
        <v>341.52</v>
      </c>
      <c r="C40" s="20" t="s">
        <v>125</v>
      </c>
      <c r="D40" s="46">
        <v>4805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8"/>
        <v>4805</v>
      </c>
      <c r="O40" s="47">
        <f t="shared" si="6"/>
        <v>0.55755395683453235</v>
      </c>
      <c r="P40" s="9"/>
    </row>
    <row r="41" spans="1:16">
      <c r="A41" s="12"/>
      <c r="B41" s="25">
        <v>341.53</v>
      </c>
      <c r="C41" s="20" t="s">
        <v>126</v>
      </c>
      <c r="D41" s="46">
        <v>8835</v>
      </c>
      <c r="E41" s="46">
        <v>25987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8"/>
        <v>34822</v>
      </c>
      <c r="O41" s="47">
        <f t="shared" si="6"/>
        <v>4.0406126711533998</v>
      </c>
      <c r="P41" s="9"/>
    </row>
    <row r="42" spans="1:16">
      <c r="A42" s="12"/>
      <c r="B42" s="25">
        <v>341.55</v>
      </c>
      <c r="C42" s="20" t="s">
        <v>127</v>
      </c>
      <c r="D42" s="46">
        <v>0</v>
      </c>
      <c r="E42" s="46">
        <v>927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8"/>
        <v>927</v>
      </c>
      <c r="O42" s="47">
        <f t="shared" si="6"/>
        <v>0.10756556045486192</v>
      </c>
      <c r="P42" s="9"/>
    </row>
    <row r="43" spans="1:16">
      <c r="A43" s="12"/>
      <c r="B43" s="25">
        <v>341.56</v>
      </c>
      <c r="C43" s="20" t="s">
        <v>128</v>
      </c>
      <c r="D43" s="46">
        <v>6446</v>
      </c>
      <c r="E43" s="46">
        <v>652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8"/>
        <v>7098</v>
      </c>
      <c r="O43" s="47">
        <f t="shared" si="6"/>
        <v>0.82362497099094922</v>
      </c>
      <c r="P43" s="9"/>
    </row>
    <row r="44" spans="1:16">
      <c r="A44" s="12"/>
      <c r="B44" s="25">
        <v>342.1</v>
      </c>
      <c r="C44" s="20" t="s">
        <v>129</v>
      </c>
      <c r="D44" s="46">
        <v>0</v>
      </c>
      <c r="E44" s="46">
        <v>1048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8"/>
        <v>1048</v>
      </c>
      <c r="O44" s="47">
        <f t="shared" si="6"/>
        <v>0.12160594105360872</v>
      </c>
      <c r="P44" s="9"/>
    </row>
    <row r="45" spans="1:16">
      <c r="A45" s="12"/>
      <c r="B45" s="25">
        <v>342.3</v>
      </c>
      <c r="C45" s="20" t="s">
        <v>55</v>
      </c>
      <c r="D45" s="46">
        <v>10080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8"/>
        <v>10080</v>
      </c>
      <c r="O45" s="47">
        <f t="shared" si="6"/>
        <v>1.1696449292179161</v>
      </c>
      <c r="P45" s="9"/>
    </row>
    <row r="46" spans="1:16">
      <c r="A46" s="12"/>
      <c r="B46" s="25">
        <v>342.6</v>
      </c>
      <c r="C46" s="20" t="s">
        <v>87</v>
      </c>
      <c r="D46" s="46">
        <v>0</v>
      </c>
      <c r="E46" s="46">
        <v>149202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8"/>
        <v>149202</v>
      </c>
      <c r="O46" s="47">
        <f t="shared" si="6"/>
        <v>17.312833604084474</v>
      </c>
      <c r="P46" s="9"/>
    </row>
    <row r="47" spans="1:16">
      <c r="A47" s="12"/>
      <c r="B47" s="25">
        <v>342.9</v>
      </c>
      <c r="C47" s="20" t="s">
        <v>56</v>
      </c>
      <c r="D47" s="46">
        <v>0</v>
      </c>
      <c r="E47" s="46">
        <v>98355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8"/>
        <v>98355</v>
      </c>
      <c r="O47" s="47">
        <f t="shared" si="6"/>
        <v>11.412740775121838</v>
      </c>
      <c r="P47" s="9"/>
    </row>
    <row r="48" spans="1:16">
      <c r="A48" s="12"/>
      <c r="B48" s="25">
        <v>343.4</v>
      </c>
      <c r="C48" s="20" t="s">
        <v>57</v>
      </c>
      <c r="D48" s="46">
        <v>0</v>
      </c>
      <c r="E48" s="46">
        <v>276050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8"/>
        <v>276050</v>
      </c>
      <c r="O48" s="47">
        <f t="shared" si="6"/>
        <v>32.031793919702949</v>
      </c>
      <c r="P48" s="9"/>
    </row>
    <row r="49" spans="1:119">
      <c r="A49" s="12"/>
      <c r="B49" s="25">
        <v>347.2</v>
      </c>
      <c r="C49" s="20" t="s">
        <v>58</v>
      </c>
      <c r="D49" s="46">
        <v>9125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8"/>
        <v>9125</v>
      </c>
      <c r="O49" s="47">
        <f t="shared" si="6"/>
        <v>1.058830355070782</v>
      </c>
      <c r="P49" s="9"/>
    </row>
    <row r="50" spans="1:119">
      <c r="A50" s="12"/>
      <c r="B50" s="25">
        <v>347.5</v>
      </c>
      <c r="C50" s="20" t="s">
        <v>59</v>
      </c>
      <c r="D50" s="46">
        <v>9675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8"/>
        <v>9675</v>
      </c>
      <c r="O50" s="47">
        <f t="shared" si="6"/>
        <v>1.1226502668832676</v>
      </c>
      <c r="P50" s="9"/>
    </row>
    <row r="51" spans="1:119">
      <c r="A51" s="12"/>
      <c r="B51" s="25">
        <v>348.99</v>
      </c>
      <c r="C51" s="20" t="s">
        <v>130</v>
      </c>
      <c r="D51" s="46">
        <v>8046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8"/>
        <v>8046</v>
      </c>
      <c r="O51" s="47">
        <f t="shared" si="6"/>
        <v>0.93362729171501513</v>
      </c>
      <c r="P51" s="9"/>
    </row>
    <row r="52" spans="1:119" ht="15.75">
      <c r="A52" s="29" t="s">
        <v>45</v>
      </c>
      <c r="B52" s="30"/>
      <c r="C52" s="31"/>
      <c r="D52" s="32">
        <f t="shared" ref="D52:M52" si="9">SUM(D53:D54)</f>
        <v>13892</v>
      </c>
      <c r="E52" s="32">
        <f t="shared" si="9"/>
        <v>68339</v>
      </c>
      <c r="F52" s="32">
        <f t="shared" si="9"/>
        <v>0</v>
      </c>
      <c r="G52" s="32">
        <f t="shared" si="9"/>
        <v>0</v>
      </c>
      <c r="H52" s="32">
        <f t="shared" si="9"/>
        <v>0</v>
      </c>
      <c r="I52" s="32">
        <f t="shared" si="9"/>
        <v>0</v>
      </c>
      <c r="J52" s="32">
        <f t="shared" si="9"/>
        <v>0</v>
      </c>
      <c r="K52" s="32">
        <f t="shared" si="9"/>
        <v>0</v>
      </c>
      <c r="L52" s="32">
        <f t="shared" si="9"/>
        <v>0</v>
      </c>
      <c r="M52" s="32">
        <f t="shared" si="9"/>
        <v>0</v>
      </c>
      <c r="N52" s="32">
        <f t="shared" ref="N52:N63" si="10">SUM(D52:M52)</f>
        <v>82231</v>
      </c>
      <c r="O52" s="45">
        <f t="shared" si="6"/>
        <v>9.5417730331863542</v>
      </c>
      <c r="P52" s="10"/>
    </row>
    <row r="53" spans="1:119">
      <c r="A53" s="13"/>
      <c r="B53" s="39">
        <v>352</v>
      </c>
      <c r="C53" s="21" t="s">
        <v>62</v>
      </c>
      <c r="D53" s="46">
        <v>2967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0"/>
        <v>2967</v>
      </c>
      <c r="O53" s="47">
        <f t="shared" si="6"/>
        <v>0.34427941517753541</v>
      </c>
      <c r="P53" s="9"/>
    </row>
    <row r="54" spans="1:119">
      <c r="A54" s="13"/>
      <c r="B54" s="39">
        <v>359</v>
      </c>
      <c r="C54" s="21" t="s">
        <v>63</v>
      </c>
      <c r="D54" s="46">
        <v>10925</v>
      </c>
      <c r="E54" s="46">
        <v>68339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0"/>
        <v>79264</v>
      </c>
      <c r="O54" s="47">
        <f t="shared" si="6"/>
        <v>9.1974936180088189</v>
      </c>
      <c r="P54" s="9"/>
    </row>
    <row r="55" spans="1:119" ht="15.75">
      <c r="A55" s="29" t="s">
        <v>3</v>
      </c>
      <c r="B55" s="30"/>
      <c r="C55" s="31"/>
      <c r="D55" s="32">
        <f t="shared" ref="D55:M55" si="11">SUM(D56:D59)</f>
        <v>174175</v>
      </c>
      <c r="E55" s="32">
        <f t="shared" si="11"/>
        <v>175189</v>
      </c>
      <c r="F55" s="32">
        <f t="shared" si="11"/>
        <v>229</v>
      </c>
      <c r="G55" s="32">
        <f t="shared" si="11"/>
        <v>217</v>
      </c>
      <c r="H55" s="32">
        <f t="shared" si="11"/>
        <v>0</v>
      </c>
      <c r="I55" s="32">
        <f t="shared" si="11"/>
        <v>0</v>
      </c>
      <c r="J55" s="32">
        <f t="shared" si="11"/>
        <v>0</v>
      </c>
      <c r="K55" s="32">
        <f t="shared" si="11"/>
        <v>0</v>
      </c>
      <c r="L55" s="32">
        <f t="shared" si="11"/>
        <v>0</v>
      </c>
      <c r="M55" s="32">
        <f t="shared" si="11"/>
        <v>0</v>
      </c>
      <c r="N55" s="32">
        <f t="shared" si="10"/>
        <v>349810</v>
      </c>
      <c r="O55" s="45">
        <f t="shared" si="6"/>
        <v>40.590624274773731</v>
      </c>
      <c r="P55" s="10"/>
    </row>
    <row r="56" spans="1:119">
      <c r="A56" s="12"/>
      <c r="B56" s="25">
        <v>361.1</v>
      </c>
      <c r="C56" s="20" t="s">
        <v>64</v>
      </c>
      <c r="D56" s="46">
        <v>917</v>
      </c>
      <c r="E56" s="46">
        <v>5183</v>
      </c>
      <c r="F56" s="46">
        <v>229</v>
      </c>
      <c r="G56" s="46">
        <v>217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0"/>
        <v>6546</v>
      </c>
      <c r="O56" s="47">
        <f t="shared" si="6"/>
        <v>0.75957298677187279</v>
      </c>
      <c r="P56" s="9"/>
    </row>
    <row r="57" spans="1:119">
      <c r="A57" s="12"/>
      <c r="B57" s="25">
        <v>362</v>
      </c>
      <c r="C57" s="20" t="s">
        <v>65</v>
      </c>
      <c r="D57" s="46">
        <v>60098</v>
      </c>
      <c r="E57" s="46">
        <v>68662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0"/>
        <v>128760</v>
      </c>
      <c r="O57" s="47">
        <f t="shared" si="6"/>
        <v>14.940821536319332</v>
      </c>
      <c r="P57" s="9"/>
    </row>
    <row r="58" spans="1:119">
      <c r="A58" s="12"/>
      <c r="B58" s="25">
        <v>365</v>
      </c>
      <c r="C58" s="20" t="s">
        <v>131</v>
      </c>
      <c r="D58" s="46">
        <v>122</v>
      </c>
      <c r="E58" s="46">
        <v>2000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0"/>
        <v>2122</v>
      </c>
      <c r="O58" s="47">
        <f t="shared" si="6"/>
        <v>0.24622882339289859</v>
      </c>
      <c r="P58" s="9"/>
    </row>
    <row r="59" spans="1:119">
      <c r="A59" s="12"/>
      <c r="B59" s="25">
        <v>369.9</v>
      </c>
      <c r="C59" s="20" t="s">
        <v>66</v>
      </c>
      <c r="D59" s="46">
        <v>113038</v>
      </c>
      <c r="E59" s="46">
        <v>99344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0"/>
        <v>212382</v>
      </c>
      <c r="O59" s="47">
        <f t="shared" si="6"/>
        <v>24.644000928289625</v>
      </c>
      <c r="P59" s="9"/>
    </row>
    <row r="60" spans="1:119" ht="15.75">
      <c r="A60" s="29" t="s">
        <v>46</v>
      </c>
      <c r="B60" s="30"/>
      <c r="C60" s="31"/>
      <c r="D60" s="32">
        <f t="shared" ref="D60:M60" si="12">SUM(D61:D62)</f>
        <v>212280</v>
      </c>
      <c r="E60" s="32">
        <f t="shared" si="12"/>
        <v>2976759</v>
      </c>
      <c r="F60" s="32">
        <f t="shared" si="12"/>
        <v>193506</v>
      </c>
      <c r="G60" s="32">
        <f t="shared" si="12"/>
        <v>0</v>
      </c>
      <c r="H60" s="32">
        <f t="shared" si="12"/>
        <v>0</v>
      </c>
      <c r="I60" s="32">
        <f t="shared" si="12"/>
        <v>0</v>
      </c>
      <c r="J60" s="32">
        <f t="shared" si="12"/>
        <v>0</v>
      </c>
      <c r="K60" s="32">
        <f t="shared" si="12"/>
        <v>0</v>
      </c>
      <c r="L60" s="32">
        <f t="shared" si="12"/>
        <v>0</v>
      </c>
      <c r="M60" s="32">
        <f t="shared" si="12"/>
        <v>0</v>
      </c>
      <c r="N60" s="32">
        <f t="shared" si="10"/>
        <v>3382545</v>
      </c>
      <c r="O60" s="45">
        <f t="shared" si="6"/>
        <v>392.4976792759341</v>
      </c>
      <c r="P60" s="9"/>
    </row>
    <row r="61" spans="1:119">
      <c r="A61" s="12"/>
      <c r="B61" s="25">
        <v>381</v>
      </c>
      <c r="C61" s="20" t="s">
        <v>67</v>
      </c>
      <c r="D61" s="46">
        <v>212280</v>
      </c>
      <c r="E61" s="46">
        <v>2801759</v>
      </c>
      <c r="F61" s="46">
        <v>193506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0"/>
        <v>3207545</v>
      </c>
      <c r="O61" s="47">
        <f t="shared" si="6"/>
        <v>372.19134369923415</v>
      </c>
      <c r="P61" s="9"/>
    </row>
    <row r="62" spans="1:119" ht="15.75" thickBot="1">
      <c r="A62" s="12"/>
      <c r="B62" s="25">
        <v>384</v>
      </c>
      <c r="C62" s="20" t="s">
        <v>106</v>
      </c>
      <c r="D62" s="46">
        <v>0</v>
      </c>
      <c r="E62" s="46">
        <v>175000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0"/>
        <v>175000</v>
      </c>
      <c r="O62" s="47">
        <f t="shared" si="6"/>
        <v>20.306335576699929</v>
      </c>
      <c r="P62" s="9"/>
    </row>
    <row r="63" spans="1:119" ht="16.5" thickBot="1">
      <c r="A63" s="14" t="s">
        <v>60</v>
      </c>
      <c r="B63" s="23"/>
      <c r="C63" s="22"/>
      <c r="D63" s="15">
        <f t="shared" ref="D63:M63" si="13">SUM(D5,D11,D15,D38,D52,D55,D60)</f>
        <v>4090524</v>
      </c>
      <c r="E63" s="15">
        <f t="shared" si="13"/>
        <v>6407014</v>
      </c>
      <c r="F63" s="15">
        <f t="shared" si="13"/>
        <v>464492</v>
      </c>
      <c r="G63" s="15">
        <f t="shared" si="13"/>
        <v>613797</v>
      </c>
      <c r="H63" s="15">
        <f t="shared" si="13"/>
        <v>0</v>
      </c>
      <c r="I63" s="15">
        <f t="shared" si="13"/>
        <v>0</v>
      </c>
      <c r="J63" s="15">
        <f t="shared" si="13"/>
        <v>0</v>
      </c>
      <c r="K63" s="15">
        <f t="shared" si="13"/>
        <v>0</v>
      </c>
      <c r="L63" s="15">
        <f t="shared" si="13"/>
        <v>0</v>
      </c>
      <c r="M63" s="15">
        <f t="shared" si="13"/>
        <v>0</v>
      </c>
      <c r="N63" s="15">
        <f t="shared" si="10"/>
        <v>11575827</v>
      </c>
      <c r="O63" s="38">
        <f t="shared" si="6"/>
        <v>1343.2150150847065</v>
      </c>
      <c r="P63" s="6"/>
      <c r="Q63" s="2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/>
      <c r="BH63" s="5"/>
      <c r="BI63" s="5"/>
      <c r="BJ63" s="5"/>
      <c r="BK63" s="5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/>
      <c r="BW63" s="5"/>
      <c r="BX63" s="5"/>
      <c r="BY63" s="5"/>
      <c r="BZ63" s="5"/>
      <c r="CA63" s="5"/>
      <c r="CB63" s="5"/>
      <c r="CC63" s="5"/>
      <c r="CD63" s="5"/>
      <c r="CE63" s="5"/>
      <c r="CF63" s="5"/>
      <c r="CG63" s="5"/>
      <c r="CH63" s="5"/>
      <c r="CI63" s="5"/>
      <c r="CJ63" s="5"/>
      <c r="CK63" s="5"/>
      <c r="CL63" s="5"/>
      <c r="CM63" s="5"/>
      <c r="CN63" s="5"/>
      <c r="CO63" s="5"/>
      <c r="CP63" s="5"/>
      <c r="CQ63" s="5"/>
      <c r="CR63" s="5"/>
      <c r="CS63" s="5"/>
      <c r="CT63" s="5"/>
      <c r="CU63" s="5"/>
      <c r="CV63" s="5"/>
      <c r="CW63" s="5"/>
      <c r="CX63" s="5"/>
      <c r="CY63" s="5"/>
      <c r="CZ63" s="5"/>
      <c r="DA63" s="5"/>
      <c r="DB63" s="5"/>
      <c r="DC63" s="5"/>
      <c r="DD63" s="5"/>
      <c r="DE63" s="5"/>
      <c r="DF63" s="5"/>
      <c r="DG63" s="5"/>
      <c r="DH63" s="5"/>
      <c r="DI63" s="5"/>
      <c r="DJ63" s="5"/>
      <c r="DK63" s="5"/>
      <c r="DL63" s="5"/>
      <c r="DM63" s="5"/>
      <c r="DN63" s="5"/>
      <c r="DO63" s="5"/>
    </row>
    <row r="64" spans="1:119">
      <c r="A64" s="16"/>
      <c r="B64" s="18"/>
      <c r="C64" s="18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9"/>
    </row>
    <row r="65" spans="1:15">
      <c r="A65" s="40"/>
      <c r="B65" s="41"/>
      <c r="C65" s="41"/>
      <c r="D65" s="42"/>
      <c r="E65" s="42"/>
      <c r="F65" s="42"/>
      <c r="G65" s="42"/>
      <c r="H65" s="42"/>
      <c r="I65" s="42"/>
      <c r="J65" s="42"/>
      <c r="K65" s="42"/>
      <c r="L65" s="119" t="s">
        <v>132</v>
      </c>
      <c r="M65" s="119"/>
      <c r="N65" s="119"/>
      <c r="O65" s="43">
        <v>8618</v>
      </c>
    </row>
    <row r="66" spans="1:15">
      <c r="A66" s="120"/>
      <c r="B66" s="97"/>
      <c r="C66" s="97"/>
      <c r="D66" s="97"/>
      <c r="E66" s="97"/>
      <c r="F66" s="97"/>
      <c r="G66" s="97"/>
      <c r="H66" s="97"/>
      <c r="I66" s="97"/>
      <c r="J66" s="97"/>
      <c r="K66" s="97"/>
      <c r="L66" s="97"/>
      <c r="M66" s="97"/>
      <c r="N66" s="97"/>
      <c r="O66" s="98"/>
    </row>
    <row r="67" spans="1:15" ht="15.75" customHeight="1" thickBot="1">
      <c r="A67" s="121" t="s">
        <v>90</v>
      </c>
      <c r="B67" s="100"/>
      <c r="C67" s="100"/>
      <c r="D67" s="100"/>
      <c r="E67" s="100"/>
      <c r="F67" s="100"/>
      <c r="G67" s="100"/>
      <c r="H67" s="100"/>
      <c r="I67" s="100"/>
      <c r="J67" s="100"/>
      <c r="K67" s="100"/>
      <c r="L67" s="100"/>
      <c r="M67" s="100"/>
      <c r="N67" s="100"/>
      <c r="O67" s="101"/>
    </row>
  </sheetData>
  <mergeCells count="10">
    <mergeCell ref="L65:N65"/>
    <mergeCell ref="A66:O66"/>
    <mergeCell ref="A67:O67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EC63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75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108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68</v>
      </c>
      <c r="B3" s="109"/>
      <c r="C3" s="110"/>
      <c r="D3" s="129" t="s">
        <v>40</v>
      </c>
      <c r="E3" s="130"/>
      <c r="F3" s="130"/>
      <c r="G3" s="130"/>
      <c r="H3" s="131"/>
      <c r="I3" s="129" t="s">
        <v>41</v>
      </c>
      <c r="J3" s="131"/>
      <c r="K3" s="129" t="s">
        <v>43</v>
      </c>
      <c r="L3" s="131"/>
      <c r="M3" s="36"/>
      <c r="N3" s="37"/>
      <c r="O3" s="132" t="s">
        <v>73</v>
      </c>
      <c r="P3" s="11"/>
      <c r="Q3"/>
    </row>
    <row r="4" spans="1:133" ht="32.25" customHeight="1" thickBot="1">
      <c r="A4" s="111"/>
      <c r="B4" s="112"/>
      <c r="C4" s="113"/>
      <c r="D4" s="34" t="s">
        <v>4</v>
      </c>
      <c r="E4" s="34" t="s">
        <v>69</v>
      </c>
      <c r="F4" s="34" t="s">
        <v>70</v>
      </c>
      <c r="G4" s="34" t="s">
        <v>71</v>
      </c>
      <c r="H4" s="34" t="s">
        <v>5</v>
      </c>
      <c r="I4" s="34" t="s">
        <v>6</v>
      </c>
      <c r="J4" s="35" t="s">
        <v>72</v>
      </c>
      <c r="K4" s="35" t="s">
        <v>7</v>
      </c>
      <c r="L4" s="35" t="s">
        <v>8</v>
      </c>
      <c r="M4" s="35" t="s">
        <v>9</v>
      </c>
      <c r="N4" s="35" t="s">
        <v>42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</v>
      </c>
      <c r="B5" s="26"/>
      <c r="C5" s="26"/>
      <c r="D5" s="27">
        <f t="shared" ref="D5:M5" si="0">SUM(D6:D10)</f>
        <v>1891869</v>
      </c>
      <c r="E5" s="27">
        <f t="shared" si="0"/>
        <v>183595</v>
      </c>
      <c r="F5" s="27">
        <f t="shared" si="0"/>
        <v>251782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18" si="1">SUM(D5:M5)</f>
        <v>2327246</v>
      </c>
      <c r="O5" s="33">
        <f t="shared" ref="O5:O36" si="2">(N5/O$61)</f>
        <v>268.64204086344222</v>
      </c>
      <c r="P5" s="6"/>
    </row>
    <row r="6" spans="1:133">
      <c r="A6" s="12"/>
      <c r="B6" s="25">
        <v>311</v>
      </c>
      <c r="C6" s="20" t="s">
        <v>2</v>
      </c>
      <c r="D6" s="46">
        <v>1865746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1865746</v>
      </c>
      <c r="O6" s="47">
        <f t="shared" si="2"/>
        <v>215.36950248181924</v>
      </c>
      <c r="P6" s="9"/>
    </row>
    <row r="7" spans="1:133">
      <c r="A7" s="12"/>
      <c r="B7" s="25">
        <v>312.3</v>
      </c>
      <c r="C7" s="20" t="s">
        <v>11</v>
      </c>
      <c r="D7" s="46">
        <v>0</v>
      </c>
      <c r="E7" s="46">
        <v>11015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11015</v>
      </c>
      <c r="O7" s="47">
        <f t="shared" si="2"/>
        <v>1.2714994805494633</v>
      </c>
      <c r="P7" s="9"/>
    </row>
    <row r="8" spans="1:133">
      <c r="A8" s="12"/>
      <c r="B8" s="25">
        <v>312.41000000000003</v>
      </c>
      <c r="C8" s="20" t="s">
        <v>77</v>
      </c>
      <c r="D8" s="46">
        <v>0</v>
      </c>
      <c r="E8" s="46">
        <v>172580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172580</v>
      </c>
      <c r="O8" s="47">
        <f t="shared" si="2"/>
        <v>19.921505252222094</v>
      </c>
      <c r="P8" s="9"/>
    </row>
    <row r="9" spans="1:133">
      <c r="A9" s="12"/>
      <c r="B9" s="25">
        <v>312.60000000000002</v>
      </c>
      <c r="C9" s="20" t="s">
        <v>12</v>
      </c>
      <c r="D9" s="46">
        <v>0</v>
      </c>
      <c r="E9" s="46">
        <v>0</v>
      </c>
      <c r="F9" s="46">
        <v>251782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251782</v>
      </c>
      <c r="O9" s="47">
        <f t="shared" si="2"/>
        <v>29.064065566201084</v>
      </c>
      <c r="P9" s="9"/>
    </row>
    <row r="10" spans="1:133">
      <c r="A10" s="12"/>
      <c r="B10" s="25">
        <v>315</v>
      </c>
      <c r="C10" s="20" t="s">
        <v>13</v>
      </c>
      <c r="D10" s="46">
        <v>26123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26123</v>
      </c>
      <c r="O10" s="47">
        <f t="shared" si="2"/>
        <v>3.0154680826503522</v>
      </c>
      <c r="P10" s="9"/>
    </row>
    <row r="11" spans="1:133" ht="15.75">
      <c r="A11" s="29" t="s">
        <v>14</v>
      </c>
      <c r="B11" s="30"/>
      <c r="C11" s="31"/>
      <c r="D11" s="32">
        <f t="shared" ref="D11:M11" si="3">SUM(D12:D15)</f>
        <v>89168</v>
      </c>
      <c r="E11" s="32">
        <f t="shared" si="3"/>
        <v>438627</v>
      </c>
      <c r="F11" s="32">
        <f t="shared" si="3"/>
        <v>0</v>
      </c>
      <c r="G11" s="32">
        <f t="shared" si="3"/>
        <v>0</v>
      </c>
      <c r="H11" s="32">
        <f t="shared" si="3"/>
        <v>0</v>
      </c>
      <c r="I11" s="32">
        <f t="shared" si="3"/>
        <v>0</v>
      </c>
      <c r="J11" s="32">
        <f t="shared" si="3"/>
        <v>0</v>
      </c>
      <c r="K11" s="32">
        <f t="shared" si="3"/>
        <v>0</v>
      </c>
      <c r="L11" s="32">
        <f t="shared" si="3"/>
        <v>0</v>
      </c>
      <c r="M11" s="32">
        <f t="shared" si="3"/>
        <v>0</v>
      </c>
      <c r="N11" s="44">
        <f t="shared" si="1"/>
        <v>527795</v>
      </c>
      <c r="O11" s="45">
        <f t="shared" si="2"/>
        <v>60.925199122705763</v>
      </c>
      <c r="P11" s="10"/>
    </row>
    <row r="12" spans="1:133">
      <c r="A12" s="12"/>
      <c r="B12" s="25">
        <v>322</v>
      </c>
      <c r="C12" s="20" t="s">
        <v>0</v>
      </c>
      <c r="D12" s="46">
        <v>54612</v>
      </c>
      <c r="E12" s="46">
        <v>0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1"/>
        <v>54612</v>
      </c>
      <c r="O12" s="47">
        <f t="shared" si="2"/>
        <v>6.3040517141867713</v>
      </c>
      <c r="P12" s="9"/>
    </row>
    <row r="13" spans="1:133">
      <c r="A13" s="12"/>
      <c r="B13" s="25">
        <v>324.11</v>
      </c>
      <c r="C13" s="20" t="s">
        <v>15</v>
      </c>
      <c r="D13" s="46">
        <v>28200</v>
      </c>
      <c r="E13" s="46">
        <v>0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28200</v>
      </c>
      <c r="O13" s="47">
        <f t="shared" si="2"/>
        <v>3.255223363730809</v>
      </c>
      <c r="P13" s="9"/>
    </row>
    <row r="14" spans="1:133">
      <c r="A14" s="12"/>
      <c r="B14" s="25">
        <v>325.2</v>
      </c>
      <c r="C14" s="20" t="s">
        <v>16</v>
      </c>
      <c r="D14" s="46">
        <v>0</v>
      </c>
      <c r="E14" s="46">
        <v>438627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si="1"/>
        <v>438627</v>
      </c>
      <c r="O14" s="47">
        <f t="shared" si="2"/>
        <v>50.632229019969991</v>
      </c>
      <c r="P14" s="9"/>
    </row>
    <row r="15" spans="1:133">
      <c r="A15" s="12"/>
      <c r="B15" s="25">
        <v>329</v>
      </c>
      <c r="C15" s="20" t="s">
        <v>17</v>
      </c>
      <c r="D15" s="46">
        <v>6356</v>
      </c>
      <c r="E15" s="46">
        <v>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1"/>
        <v>6356</v>
      </c>
      <c r="O15" s="47">
        <f t="shared" si="2"/>
        <v>0.73369502481819227</v>
      </c>
      <c r="P15" s="9"/>
    </row>
    <row r="16" spans="1:133" ht="15.75">
      <c r="A16" s="29" t="s">
        <v>18</v>
      </c>
      <c r="B16" s="30"/>
      <c r="C16" s="31"/>
      <c r="D16" s="32">
        <f t="shared" ref="D16:M16" si="4">SUM(D17:D36)</f>
        <v>1731563</v>
      </c>
      <c r="E16" s="32">
        <f t="shared" si="4"/>
        <v>2173642</v>
      </c>
      <c r="F16" s="32">
        <f t="shared" si="4"/>
        <v>0</v>
      </c>
      <c r="G16" s="32">
        <f t="shared" si="4"/>
        <v>611593</v>
      </c>
      <c r="H16" s="32">
        <f t="shared" si="4"/>
        <v>0</v>
      </c>
      <c r="I16" s="32">
        <f t="shared" si="4"/>
        <v>0</v>
      </c>
      <c r="J16" s="32">
        <f t="shared" si="4"/>
        <v>0</v>
      </c>
      <c r="K16" s="32">
        <f t="shared" si="4"/>
        <v>0</v>
      </c>
      <c r="L16" s="32">
        <f t="shared" si="4"/>
        <v>0</v>
      </c>
      <c r="M16" s="32">
        <f t="shared" si="4"/>
        <v>0</v>
      </c>
      <c r="N16" s="44">
        <f t="shared" si="1"/>
        <v>4516798</v>
      </c>
      <c r="O16" s="45">
        <f t="shared" si="2"/>
        <v>521.38958790257414</v>
      </c>
      <c r="P16" s="10"/>
    </row>
    <row r="17" spans="1:16">
      <c r="A17" s="12"/>
      <c r="B17" s="25">
        <v>334.1</v>
      </c>
      <c r="C17" s="20" t="s">
        <v>20</v>
      </c>
      <c r="D17" s="46">
        <v>146749</v>
      </c>
      <c r="E17" s="46">
        <v>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1"/>
        <v>146749</v>
      </c>
      <c r="O17" s="47">
        <f t="shared" si="2"/>
        <v>16.939743737735196</v>
      </c>
      <c r="P17" s="9"/>
    </row>
    <row r="18" spans="1:16">
      <c r="A18" s="12"/>
      <c r="B18" s="25">
        <v>334.2</v>
      </c>
      <c r="C18" s="20" t="s">
        <v>21</v>
      </c>
      <c r="D18" s="46">
        <v>26951</v>
      </c>
      <c r="E18" s="46">
        <v>25000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1"/>
        <v>51951</v>
      </c>
      <c r="O18" s="47">
        <f t="shared" si="2"/>
        <v>5.9968832967794068</v>
      </c>
      <c r="P18" s="9"/>
    </row>
    <row r="19" spans="1:16">
      <c r="A19" s="12"/>
      <c r="B19" s="25">
        <v>334.49</v>
      </c>
      <c r="C19" s="20" t="s">
        <v>24</v>
      </c>
      <c r="D19" s="46">
        <v>0</v>
      </c>
      <c r="E19" s="46">
        <v>581022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ref="N19:N33" si="5">SUM(D19:M19)</f>
        <v>581022</v>
      </c>
      <c r="O19" s="47">
        <f t="shared" si="2"/>
        <v>67.069375505021355</v>
      </c>
      <c r="P19" s="9"/>
    </row>
    <row r="20" spans="1:16">
      <c r="A20" s="12"/>
      <c r="B20" s="25">
        <v>334.5</v>
      </c>
      <c r="C20" s="20" t="s">
        <v>79</v>
      </c>
      <c r="D20" s="46">
        <v>0</v>
      </c>
      <c r="E20" s="46">
        <v>455644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5"/>
        <v>455644</v>
      </c>
      <c r="O20" s="47">
        <f t="shared" si="2"/>
        <v>52.596560083112088</v>
      </c>
      <c r="P20" s="9"/>
    </row>
    <row r="21" spans="1:16">
      <c r="A21" s="12"/>
      <c r="B21" s="25">
        <v>334.7</v>
      </c>
      <c r="C21" s="20" t="s">
        <v>25</v>
      </c>
      <c r="D21" s="46">
        <v>165547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5"/>
        <v>165547</v>
      </c>
      <c r="O21" s="47">
        <f t="shared" si="2"/>
        <v>19.109661779983838</v>
      </c>
      <c r="P21" s="9"/>
    </row>
    <row r="22" spans="1:16">
      <c r="A22" s="12"/>
      <c r="B22" s="25">
        <v>334.83</v>
      </c>
      <c r="C22" s="20" t="s">
        <v>93</v>
      </c>
      <c r="D22" s="46">
        <v>0</v>
      </c>
      <c r="E22" s="46">
        <v>24296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5"/>
        <v>24296</v>
      </c>
      <c r="O22" s="47">
        <f t="shared" si="2"/>
        <v>2.8045711647235367</v>
      </c>
      <c r="P22" s="9"/>
    </row>
    <row r="23" spans="1:16">
      <c r="A23" s="12"/>
      <c r="B23" s="25">
        <v>334.9</v>
      </c>
      <c r="C23" s="20" t="s">
        <v>27</v>
      </c>
      <c r="D23" s="46">
        <v>259190</v>
      </c>
      <c r="E23" s="46">
        <v>0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 t="shared" si="5"/>
        <v>259190</v>
      </c>
      <c r="O23" s="47">
        <f t="shared" si="2"/>
        <v>29.919196583169803</v>
      </c>
      <c r="P23" s="9"/>
    </row>
    <row r="24" spans="1:16">
      <c r="A24" s="12"/>
      <c r="B24" s="25">
        <v>335.12</v>
      </c>
      <c r="C24" s="20" t="s">
        <v>28</v>
      </c>
      <c r="D24" s="46">
        <v>120292</v>
      </c>
      <c r="E24" s="46">
        <v>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 t="shared" si="5"/>
        <v>120292</v>
      </c>
      <c r="O24" s="47">
        <f t="shared" si="2"/>
        <v>13.885720881911578</v>
      </c>
      <c r="P24" s="9"/>
    </row>
    <row r="25" spans="1:16">
      <c r="A25" s="12"/>
      <c r="B25" s="25">
        <v>335.13</v>
      </c>
      <c r="C25" s="20" t="s">
        <v>29</v>
      </c>
      <c r="D25" s="46">
        <v>14700</v>
      </c>
      <c r="E25" s="46">
        <v>0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5"/>
        <v>14700</v>
      </c>
      <c r="O25" s="47">
        <f t="shared" si="2"/>
        <v>1.6968717534341453</v>
      </c>
      <c r="P25" s="9"/>
    </row>
    <row r="26" spans="1:16">
      <c r="A26" s="12"/>
      <c r="B26" s="25">
        <v>335.14</v>
      </c>
      <c r="C26" s="20" t="s">
        <v>30</v>
      </c>
      <c r="D26" s="46">
        <v>2997</v>
      </c>
      <c r="E26" s="46">
        <v>0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5"/>
        <v>2997</v>
      </c>
      <c r="O26" s="47">
        <f t="shared" si="2"/>
        <v>0.34595405748585939</v>
      </c>
      <c r="P26" s="9"/>
    </row>
    <row r="27" spans="1:16">
      <c r="A27" s="12"/>
      <c r="B27" s="25">
        <v>335.15</v>
      </c>
      <c r="C27" s="20" t="s">
        <v>31</v>
      </c>
      <c r="D27" s="46">
        <v>97</v>
      </c>
      <c r="E27" s="46">
        <v>0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5"/>
        <v>97</v>
      </c>
      <c r="O27" s="47">
        <f t="shared" si="2"/>
        <v>1.1197044903613068E-2</v>
      </c>
      <c r="P27" s="9"/>
    </row>
    <row r="28" spans="1:16">
      <c r="A28" s="12"/>
      <c r="B28" s="25">
        <v>335.17</v>
      </c>
      <c r="C28" s="20" t="s">
        <v>80</v>
      </c>
      <c r="D28" s="46">
        <v>220150</v>
      </c>
      <c r="E28" s="46">
        <v>15000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5"/>
        <v>235150</v>
      </c>
      <c r="O28" s="47">
        <f t="shared" si="2"/>
        <v>27.144176382315596</v>
      </c>
      <c r="P28" s="9"/>
    </row>
    <row r="29" spans="1:16">
      <c r="A29" s="12"/>
      <c r="B29" s="25">
        <v>335.18</v>
      </c>
      <c r="C29" s="20" t="s">
        <v>81</v>
      </c>
      <c r="D29" s="46">
        <v>390294</v>
      </c>
      <c r="E29" s="46">
        <v>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5"/>
        <v>390294</v>
      </c>
      <c r="O29" s="47">
        <f t="shared" si="2"/>
        <v>45.05298395475009</v>
      </c>
      <c r="P29" s="9"/>
    </row>
    <row r="30" spans="1:16">
      <c r="A30" s="12"/>
      <c r="B30" s="25">
        <v>335.34</v>
      </c>
      <c r="C30" s="20" t="s">
        <v>109</v>
      </c>
      <c r="D30" s="46">
        <v>0</v>
      </c>
      <c r="E30" s="46">
        <v>70588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>SUM(D30:M30)</f>
        <v>70588</v>
      </c>
      <c r="O30" s="47">
        <f t="shared" si="2"/>
        <v>8.1482165531571056</v>
      </c>
      <c r="P30" s="9"/>
    </row>
    <row r="31" spans="1:16">
      <c r="A31" s="12"/>
      <c r="B31" s="25">
        <v>335.49</v>
      </c>
      <c r="C31" s="20" t="s">
        <v>34</v>
      </c>
      <c r="D31" s="46">
        <v>0</v>
      </c>
      <c r="E31" s="46">
        <v>741905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5"/>
        <v>741905</v>
      </c>
      <c r="O31" s="47">
        <f t="shared" si="2"/>
        <v>85.640655662010857</v>
      </c>
      <c r="P31" s="9"/>
    </row>
    <row r="32" spans="1:16">
      <c r="A32" s="12"/>
      <c r="B32" s="25">
        <v>335.8</v>
      </c>
      <c r="C32" s="20" t="s">
        <v>83</v>
      </c>
      <c r="D32" s="46">
        <v>0</v>
      </c>
      <c r="E32" s="46">
        <v>260187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5"/>
        <v>260187</v>
      </c>
      <c r="O32" s="47">
        <f t="shared" si="2"/>
        <v>30.034283735426527</v>
      </c>
      <c r="P32" s="9"/>
    </row>
    <row r="33" spans="1:16">
      <c r="A33" s="12"/>
      <c r="B33" s="25">
        <v>335.9</v>
      </c>
      <c r="C33" s="20" t="s">
        <v>36</v>
      </c>
      <c r="D33" s="46">
        <v>200680</v>
      </c>
      <c r="E33" s="46">
        <v>0</v>
      </c>
      <c r="F33" s="46">
        <v>0</v>
      </c>
      <c r="G33" s="46">
        <v>611593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5"/>
        <v>812273</v>
      </c>
      <c r="O33" s="47">
        <f t="shared" si="2"/>
        <v>93.763476855592756</v>
      </c>
      <c r="P33" s="9"/>
    </row>
    <row r="34" spans="1:16">
      <c r="A34" s="12"/>
      <c r="B34" s="25">
        <v>337.2</v>
      </c>
      <c r="C34" s="20" t="s">
        <v>37</v>
      </c>
      <c r="D34" s="46">
        <v>47475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>SUM(D34:M34)</f>
        <v>47475</v>
      </c>
      <c r="O34" s="47">
        <f t="shared" si="2"/>
        <v>5.4802031628766015</v>
      </c>
      <c r="P34" s="9"/>
    </row>
    <row r="35" spans="1:16">
      <c r="A35" s="12"/>
      <c r="B35" s="25">
        <v>337.3</v>
      </c>
      <c r="C35" s="20" t="s">
        <v>38</v>
      </c>
      <c r="D35" s="46">
        <v>59135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>SUM(D35:M35)</f>
        <v>59135</v>
      </c>
      <c r="O35" s="47">
        <f t="shared" si="2"/>
        <v>6.826157220362461</v>
      </c>
      <c r="P35" s="9"/>
    </row>
    <row r="36" spans="1:16">
      <c r="A36" s="12"/>
      <c r="B36" s="25">
        <v>339</v>
      </c>
      <c r="C36" s="20" t="s">
        <v>39</v>
      </c>
      <c r="D36" s="46">
        <v>77306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>SUM(D36:M36)</f>
        <v>77306</v>
      </c>
      <c r="O36" s="47">
        <f t="shared" si="2"/>
        <v>8.9236984878217704</v>
      </c>
      <c r="P36" s="9"/>
    </row>
    <row r="37" spans="1:16" ht="15.75">
      <c r="A37" s="29" t="s">
        <v>44</v>
      </c>
      <c r="B37" s="30"/>
      <c r="C37" s="31"/>
      <c r="D37" s="32">
        <f t="shared" ref="D37:M37" si="6">SUM(D38:D47)</f>
        <v>165780</v>
      </c>
      <c r="E37" s="32">
        <f t="shared" si="6"/>
        <v>481707</v>
      </c>
      <c r="F37" s="32">
        <f t="shared" si="6"/>
        <v>0</v>
      </c>
      <c r="G37" s="32">
        <f t="shared" si="6"/>
        <v>0</v>
      </c>
      <c r="H37" s="32">
        <f t="shared" si="6"/>
        <v>0</v>
      </c>
      <c r="I37" s="32">
        <f t="shared" si="6"/>
        <v>0</v>
      </c>
      <c r="J37" s="32">
        <f t="shared" si="6"/>
        <v>0</v>
      </c>
      <c r="K37" s="32">
        <f t="shared" si="6"/>
        <v>0</v>
      </c>
      <c r="L37" s="32">
        <f t="shared" si="6"/>
        <v>0</v>
      </c>
      <c r="M37" s="32">
        <f t="shared" si="6"/>
        <v>0</v>
      </c>
      <c r="N37" s="32">
        <f>SUM(D37:M37)</f>
        <v>647487</v>
      </c>
      <c r="O37" s="45">
        <f t="shared" ref="O37:O59" si="7">(N37/O$61)</f>
        <v>74.741659933048595</v>
      </c>
      <c r="P37" s="10"/>
    </row>
    <row r="38" spans="1:16">
      <c r="A38" s="12"/>
      <c r="B38" s="25">
        <v>341.51</v>
      </c>
      <c r="C38" s="20" t="s">
        <v>50</v>
      </c>
      <c r="D38" s="46">
        <v>60145</v>
      </c>
      <c r="E38" s="46">
        <v>3615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ref="N38:N47" si="8">SUM(D38:M38)</f>
        <v>63760</v>
      </c>
      <c r="O38" s="47">
        <f t="shared" si="7"/>
        <v>7.3600369387048366</v>
      </c>
      <c r="P38" s="9"/>
    </row>
    <row r="39" spans="1:16">
      <c r="A39" s="12"/>
      <c r="B39" s="25">
        <v>341.52</v>
      </c>
      <c r="C39" s="20" t="s">
        <v>51</v>
      </c>
      <c r="D39" s="46">
        <v>5920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8"/>
        <v>5920</v>
      </c>
      <c r="O39" s="47">
        <f t="shared" si="7"/>
        <v>0.68336603947824082</v>
      </c>
      <c r="P39" s="9"/>
    </row>
    <row r="40" spans="1:16">
      <c r="A40" s="12"/>
      <c r="B40" s="25">
        <v>341.54</v>
      </c>
      <c r="C40" s="20" t="s">
        <v>110</v>
      </c>
      <c r="D40" s="46">
        <v>0</v>
      </c>
      <c r="E40" s="46">
        <v>24190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8"/>
        <v>24190</v>
      </c>
      <c r="O40" s="47">
        <f t="shared" si="7"/>
        <v>2.7923352187463926</v>
      </c>
      <c r="P40" s="9"/>
    </row>
    <row r="41" spans="1:16">
      <c r="A41" s="12"/>
      <c r="B41" s="25">
        <v>341.56</v>
      </c>
      <c r="C41" s="20" t="s">
        <v>53</v>
      </c>
      <c r="D41" s="46">
        <v>2419</v>
      </c>
      <c r="E41" s="46">
        <v>531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8"/>
        <v>2950</v>
      </c>
      <c r="O41" s="47">
        <f t="shared" si="7"/>
        <v>0.34052868521297475</v>
      </c>
      <c r="P41" s="9"/>
    </row>
    <row r="42" spans="1:16">
      <c r="A42" s="12"/>
      <c r="B42" s="25">
        <v>341.9</v>
      </c>
      <c r="C42" s="20" t="s">
        <v>54</v>
      </c>
      <c r="D42" s="46">
        <v>7916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8"/>
        <v>7916</v>
      </c>
      <c r="O42" s="47">
        <f t="shared" si="7"/>
        <v>0.91377121089691793</v>
      </c>
      <c r="P42" s="9"/>
    </row>
    <row r="43" spans="1:16">
      <c r="A43" s="12"/>
      <c r="B43" s="25">
        <v>342.3</v>
      </c>
      <c r="C43" s="20" t="s">
        <v>55</v>
      </c>
      <c r="D43" s="46">
        <v>61152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8"/>
        <v>61152</v>
      </c>
      <c r="O43" s="47">
        <f t="shared" si="7"/>
        <v>7.0589864942860441</v>
      </c>
      <c r="P43" s="9"/>
    </row>
    <row r="44" spans="1:16">
      <c r="A44" s="12"/>
      <c r="B44" s="25">
        <v>342.6</v>
      </c>
      <c r="C44" s="20" t="s">
        <v>87</v>
      </c>
      <c r="D44" s="46">
        <v>0</v>
      </c>
      <c r="E44" s="46">
        <v>192923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8"/>
        <v>192923</v>
      </c>
      <c r="O44" s="47">
        <f t="shared" si="7"/>
        <v>22.269767978760246</v>
      </c>
      <c r="P44" s="9"/>
    </row>
    <row r="45" spans="1:16">
      <c r="A45" s="12"/>
      <c r="B45" s="25">
        <v>343.4</v>
      </c>
      <c r="C45" s="20" t="s">
        <v>57</v>
      </c>
      <c r="D45" s="46">
        <v>0</v>
      </c>
      <c r="E45" s="46">
        <v>260448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8"/>
        <v>260448</v>
      </c>
      <c r="O45" s="47">
        <f t="shared" si="7"/>
        <v>30.064411866558927</v>
      </c>
      <c r="P45" s="9"/>
    </row>
    <row r="46" spans="1:16">
      <c r="A46" s="12"/>
      <c r="B46" s="25">
        <v>347.2</v>
      </c>
      <c r="C46" s="20" t="s">
        <v>58</v>
      </c>
      <c r="D46" s="46">
        <v>20203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8"/>
        <v>20203</v>
      </c>
      <c r="O46" s="47">
        <f t="shared" si="7"/>
        <v>2.3321020431721111</v>
      </c>
      <c r="P46" s="9"/>
    </row>
    <row r="47" spans="1:16">
      <c r="A47" s="12"/>
      <c r="B47" s="25">
        <v>347.5</v>
      </c>
      <c r="C47" s="20" t="s">
        <v>59</v>
      </c>
      <c r="D47" s="46">
        <v>8025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8"/>
        <v>8025</v>
      </c>
      <c r="O47" s="47">
        <f t="shared" si="7"/>
        <v>0.92635345723190576</v>
      </c>
      <c r="P47" s="9"/>
    </row>
    <row r="48" spans="1:16" ht="15.75">
      <c r="A48" s="29" t="s">
        <v>45</v>
      </c>
      <c r="B48" s="30"/>
      <c r="C48" s="31"/>
      <c r="D48" s="32">
        <f t="shared" ref="D48:M48" si="9">SUM(D49:D50)</f>
        <v>12836</v>
      </c>
      <c r="E48" s="32">
        <f t="shared" si="9"/>
        <v>22603</v>
      </c>
      <c r="F48" s="32">
        <f t="shared" si="9"/>
        <v>0</v>
      </c>
      <c r="G48" s="32">
        <f t="shared" si="9"/>
        <v>0</v>
      </c>
      <c r="H48" s="32">
        <f t="shared" si="9"/>
        <v>0</v>
      </c>
      <c r="I48" s="32">
        <f t="shared" si="9"/>
        <v>0</v>
      </c>
      <c r="J48" s="32">
        <f t="shared" si="9"/>
        <v>0</v>
      </c>
      <c r="K48" s="32">
        <f t="shared" si="9"/>
        <v>0</v>
      </c>
      <c r="L48" s="32">
        <f t="shared" si="9"/>
        <v>0</v>
      </c>
      <c r="M48" s="32">
        <f t="shared" si="9"/>
        <v>0</v>
      </c>
      <c r="N48" s="32">
        <f t="shared" ref="N48:N59" si="10">SUM(D48:M48)</f>
        <v>35439</v>
      </c>
      <c r="O48" s="45">
        <f t="shared" si="7"/>
        <v>4.0908461272076648</v>
      </c>
      <c r="P48" s="10"/>
    </row>
    <row r="49" spans="1:119">
      <c r="A49" s="13"/>
      <c r="B49" s="39">
        <v>351.9</v>
      </c>
      <c r="C49" s="21" t="s">
        <v>97</v>
      </c>
      <c r="D49" s="46">
        <v>11040</v>
      </c>
      <c r="E49" s="46">
        <v>22603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0"/>
        <v>33643</v>
      </c>
      <c r="O49" s="47">
        <f t="shared" si="7"/>
        <v>3.8835276463119013</v>
      </c>
      <c r="P49" s="9"/>
    </row>
    <row r="50" spans="1:119">
      <c r="A50" s="13"/>
      <c r="B50" s="39">
        <v>352</v>
      </c>
      <c r="C50" s="21" t="s">
        <v>62</v>
      </c>
      <c r="D50" s="46">
        <v>1796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0"/>
        <v>1796</v>
      </c>
      <c r="O50" s="47">
        <f t="shared" si="7"/>
        <v>0.2073184808957636</v>
      </c>
      <c r="P50" s="9"/>
    </row>
    <row r="51" spans="1:119" ht="15.75">
      <c r="A51" s="29" t="s">
        <v>3</v>
      </c>
      <c r="B51" s="30"/>
      <c r="C51" s="31"/>
      <c r="D51" s="32">
        <f t="shared" ref="D51:M51" si="11">SUM(D52:D55)</f>
        <v>81737</v>
      </c>
      <c r="E51" s="32">
        <f t="shared" si="11"/>
        <v>65695</v>
      </c>
      <c r="F51" s="32">
        <f t="shared" si="11"/>
        <v>555</v>
      </c>
      <c r="G51" s="32">
        <f t="shared" si="11"/>
        <v>2114</v>
      </c>
      <c r="H51" s="32">
        <f t="shared" si="11"/>
        <v>0</v>
      </c>
      <c r="I51" s="32">
        <f t="shared" si="11"/>
        <v>0</v>
      </c>
      <c r="J51" s="32">
        <f t="shared" si="11"/>
        <v>0</v>
      </c>
      <c r="K51" s="32">
        <f t="shared" si="11"/>
        <v>0</v>
      </c>
      <c r="L51" s="32">
        <f t="shared" si="11"/>
        <v>0</v>
      </c>
      <c r="M51" s="32">
        <f t="shared" si="11"/>
        <v>0</v>
      </c>
      <c r="N51" s="32">
        <f t="shared" si="10"/>
        <v>150101</v>
      </c>
      <c r="O51" s="45">
        <f t="shared" si="7"/>
        <v>17.326676670899225</v>
      </c>
      <c r="P51" s="10"/>
    </row>
    <row r="52" spans="1:119">
      <c r="A52" s="12"/>
      <c r="B52" s="25">
        <v>361.1</v>
      </c>
      <c r="C52" s="20" t="s">
        <v>64</v>
      </c>
      <c r="D52" s="46">
        <v>1153</v>
      </c>
      <c r="E52" s="46">
        <v>17723</v>
      </c>
      <c r="F52" s="46">
        <v>555</v>
      </c>
      <c r="G52" s="46">
        <v>2114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0"/>
        <v>21545</v>
      </c>
      <c r="O52" s="47">
        <f t="shared" si="7"/>
        <v>2.4870137365808613</v>
      </c>
      <c r="P52" s="9"/>
    </row>
    <row r="53" spans="1:119">
      <c r="A53" s="12"/>
      <c r="B53" s="25">
        <v>362</v>
      </c>
      <c r="C53" s="20" t="s">
        <v>65</v>
      </c>
      <c r="D53" s="46">
        <v>56860</v>
      </c>
      <c r="E53" s="46">
        <v>43413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0"/>
        <v>100273</v>
      </c>
      <c r="O53" s="47">
        <f t="shared" si="7"/>
        <v>11.574858594020547</v>
      </c>
      <c r="P53" s="9"/>
    </row>
    <row r="54" spans="1:119">
      <c r="A54" s="12"/>
      <c r="B54" s="25">
        <v>365</v>
      </c>
      <c r="C54" s="20" t="s">
        <v>88</v>
      </c>
      <c r="D54" s="46">
        <v>1100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0"/>
        <v>1100</v>
      </c>
      <c r="O54" s="47">
        <f t="shared" si="7"/>
        <v>0.12697679787602448</v>
      </c>
      <c r="P54" s="9"/>
    </row>
    <row r="55" spans="1:119">
      <c r="A55" s="12"/>
      <c r="B55" s="25">
        <v>369.9</v>
      </c>
      <c r="C55" s="20" t="s">
        <v>66</v>
      </c>
      <c r="D55" s="46">
        <v>22624</v>
      </c>
      <c r="E55" s="46">
        <v>4559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0"/>
        <v>27183</v>
      </c>
      <c r="O55" s="47">
        <f t="shared" si="7"/>
        <v>3.1378275424217938</v>
      </c>
      <c r="P55" s="9"/>
    </row>
    <row r="56" spans="1:119" ht="15.75">
      <c r="A56" s="29" t="s">
        <v>46</v>
      </c>
      <c r="B56" s="30"/>
      <c r="C56" s="31"/>
      <c r="D56" s="32">
        <f t="shared" ref="D56:M56" si="12">SUM(D57:D58)</f>
        <v>676048</v>
      </c>
      <c r="E56" s="32">
        <f t="shared" si="12"/>
        <v>3051192</v>
      </c>
      <c r="F56" s="32">
        <f t="shared" si="12"/>
        <v>198259</v>
      </c>
      <c r="G56" s="32">
        <f t="shared" si="12"/>
        <v>0</v>
      </c>
      <c r="H56" s="32">
        <f t="shared" si="12"/>
        <v>0</v>
      </c>
      <c r="I56" s="32">
        <f t="shared" si="12"/>
        <v>0</v>
      </c>
      <c r="J56" s="32">
        <f t="shared" si="12"/>
        <v>0</v>
      </c>
      <c r="K56" s="32">
        <f t="shared" si="12"/>
        <v>0</v>
      </c>
      <c r="L56" s="32">
        <f t="shared" si="12"/>
        <v>0</v>
      </c>
      <c r="M56" s="32">
        <f t="shared" si="12"/>
        <v>0</v>
      </c>
      <c r="N56" s="32">
        <f t="shared" si="10"/>
        <v>3925499</v>
      </c>
      <c r="O56" s="45">
        <f t="shared" si="7"/>
        <v>453.1339028050329</v>
      </c>
      <c r="P56" s="9"/>
    </row>
    <row r="57" spans="1:119">
      <c r="A57" s="12"/>
      <c r="B57" s="25">
        <v>381</v>
      </c>
      <c r="C57" s="20" t="s">
        <v>67</v>
      </c>
      <c r="D57" s="46">
        <v>676048</v>
      </c>
      <c r="E57" s="46">
        <v>2346784</v>
      </c>
      <c r="F57" s="46">
        <v>198259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0"/>
        <v>3221091</v>
      </c>
      <c r="O57" s="47">
        <f t="shared" si="7"/>
        <v>371.82165531571047</v>
      </c>
      <c r="P57" s="9"/>
    </row>
    <row r="58" spans="1:119" ht="15.75" thickBot="1">
      <c r="A58" s="12"/>
      <c r="B58" s="25">
        <v>388.2</v>
      </c>
      <c r="C58" s="20" t="s">
        <v>111</v>
      </c>
      <c r="D58" s="46">
        <v>0</v>
      </c>
      <c r="E58" s="46">
        <v>704408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0"/>
        <v>704408</v>
      </c>
      <c r="O58" s="47">
        <f t="shared" si="7"/>
        <v>81.312247489322402</v>
      </c>
      <c r="P58" s="9"/>
    </row>
    <row r="59" spans="1:119" ht="16.5" thickBot="1">
      <c r="A59" s="14" t="s">
        <v>60</v>
      </c>
      <c r="B59" s="23"/>
      <c r="C59" s="22"/>
      <c r="D59" s="15">
        <f t="shared" ref="D59:M59" si="13">SUM(D5,D11,D16,D37,D48,D51,D56)</f>
        <v>4649001</v>
      </c>
      <c r="E59" s="15">
        <f t="shared" si="13"/>
        <v>6417061</v>
      </c>
      <c r="F59" s="15">
        <f t="shared" si="13"/>
        <v>450596</v>
      </c>
      <c r="G59" s="15">
        <f t="shared" si="13"/>
        <v>613707</v>
      </c>
      <c r="H59" s="15">
        <f t="shared" si="13"/>
        <v>0</v>
      </c>
      <c r="I59" s="15">
        <f t="shared" si="13"/>
        <v>0</v>
      </c>
      <c r="J59" s="15">
        <f t="shared" si="13"/>
        <v>0</v>
      </c>
      <c r="K59" s="15">
        <f t="shared" si="13"/>
        <v>0</v>
      </c>
      <c r="L59" s="15">
        <f t="shared" si="13"/>
        <v>0</v>
      </c>
      <c r="M59" s="15">
        <f t="shared" si="13"/>
        <v>0</v>
      </c>
      <c r="N59" s="15">
        <f t="shared" si="10"/>
        <v>12130365</v>
      </c>
      <c r="O59" s="38">
        <f t="shared" si="7"/>
        <v>1400.2499134249106</v>
      </c>
      <c r="P59" s="6"/>
      <c r="Q59" s="2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  <c r="AY59" s="5"/>
      <c r="AZ59" s="5"/>
      <c r="BA59" s="5"/>
      <c r="BB59" s="5"/>
      <c r="BC59" s="5"/>
      <c r="BD59" s="5"/>
      <c r="BE59" s="5"/>
      <c r="BF59" s="5"/>
      <c r="BG59" s="5"/>
      <c r="BH59" s="5"/>
      <c r="BI59" s="5"/>
      <c r="BJ59" s="5"/>
      <c r="BK59" s="5"/>
      <c r="BL59" s="5"/>
      <c r="BM59" s="5"/>
      <c r="BN59" s="5"/>
      <c r="BO59" s="5"/>
      <c r="BP59" s="5"/>
      <c r="BQ59" s="5"/>
      <c r="BR59" s="5"/>
      <c r="BS59" s="5"/>
      <c r="BT59" s="5"/>
      <c r="BU59" s="5"/>
      <c r="BV59" s="5"/>
      <c r="BW59" s="5"/>
      <c r="BX59" s="5"/>
      <c r="BY59" s="5"/>
      <c r="BZ59" s="5"/>
      <c r="CA59" s="5"/>
      <c r="CB59" s="5"/>
      <c r="CC59" s="5"/>
      <c r="CD59" s="5"/>
      <c r="CE59" s="5"/>
      <c r="CF59" s="5"/>
      <c r="CG59" s="5"/>
      <c r="CH59" s="5"/>
      <c r="CI59" s="5"/>
      <c r="CJ59" s="5"/>
      <c r="CK59" s="5"/>
      <c r="CL59" s="5"/>
      <c r="CM59" s="5"/>
      <c r="CN59" s="5"/>
      <c r="CO59" s="5"/>
      <c r="CP59" s="5"/>
      <c r="CQ59" s="5"/>
      <c r="CR59" s="5"/>
      <c r="CS59" s="5"/>
      <c r="CT59" s="5"/>
      <c r="CU59" s="5"/>
      <c r="CV59" s="5"/>
      <c r="CW59" s="5"/>
      <c r="CX59" s="5"/>
      <c r="CY59" s="5"/>
      <c r="CZ59" s="5"/>
      <c r="DA59" s="5"/>
      <c r="DB59" s="5"/>
      <c r="DC59" s="5"/>
      <c r="DD59" s="5"/>
      <c r="DE59" s="5"/>
      <c r="DF59" s="5"/>
      <c r="DG59" s="5"/>
      <c r="DH59" s="5"/>
      <c r="DI59" s="5"/>
      <c r="DJ59" s="5"/>
      <c r="DK59" s="5"/>
      <c r="DL59" s="5"/>
      <c r="DM59" s="5"/>
      <c r="DN59" s="5"/>
      <c r="DO59" s="5"/>
    </row>
    <row r="60" spans="1:119">
      <c r="A60" s="16"/>
      <c r="B60" s="18"/>
      <c r="C60" s="18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9"/>
    </row>
    <row r="61" spans="1:119">
      <c r="A61" s="40"/>
      <c r="B61" s="41"/>
      <c r="C61" s="41"/>
      <c r="D61" s="42"/>
      <c r="E61" s="42"/>
      <c r="F61" s="42"/>
      <c r="G61" s="42"/>
      <c r="H61" s="42"/>
      <c r="I61" s="42"/>
      <c r="J61" s="42"/>
      <c r="K61" s="42"/>
      <c r="L61" s="119" t="s">
        <v>112</v>
      </c>
      <c r="M61" s="119"/>
      <c r="N61" s="119"/>
      <c r="O61" s="43">
        <v>8663</v>
      </c>
    </row>
    <row r="62" spans="1:119">
      <c r="A62" s="120"/>
      <c r="B62" s="97"/>
      <c r="C62" s="97"/>
      <c r="D62" s="97"/>
      <c r="E62" s="97"/>
      <c r="F62" s="97"/>
      <c r="G62" s="97"/>
      <c r="H62" s="97"/>
      <c r="I62" s="97"/>
      <c r="J62" s="97"/>
      <c r="K62" s="97"/>
      <c r="L62" s="97"/>
      <c r="M62" s="97"/>
      <c r="N62" s="97"/>
      <c r="O62" s="98"/>
    </row>
    <row r="63" spans="1:119" ht="15.75" customHeight="1" thickBot="1">
      <c r="A63" s="121" t="s">
        <v>90</v>
      </c>
      <c r="B63" s="100"/>
      <c r="C63" s="100"/>
      <c r="D63" s="100"/>
      <c r="E63" s="100"/>
      <c r="F63" s="100"/>
      <c r="G63" s="100"/>
      <c r="H63" s="100"/>
      <c r="I63" s="100"/>
      <c r="J63" s="100"/>
      <c r="K63" s="100"/>
      <c r="L63" s="100"/>
      <c r="M63" s="100"/>
      <c r="N63" s="100"/>
      <c r="O63" s="101"/>
    </row>
  </sheetData>
  <mergeCells count="10">
    <mergeCell ref="L61:N61"/>
    <mergeCell ref="A62:O62"/>
    <mergeCell ref="A63:O63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EC68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75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91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68</v>
      </c>
      <c r="B3" s="109"/>
      <c r="C3" s="110"/>
      <c r="D3" s="129" t="s">
        <v>40</v>
      </c>
      <c r="E3" s="130"/>
      <c r="F3" s="130"/>
      <c r="G3" s="130"/>
      <c r="H3" s="131"/>
      <c r="I3" s="129" t="s">
        <v>41</v>
      </c>
      <c r="J3" s="131"/>
      <c r="K3" s="129" t="s">
        <v>43</v>
      </c>
      <c r="L3" s="131"/>
      <c r="M3" s="36"/>
      <c r="N3" s="37"/>
      <c r="O3" s="132" t="s">
        <v>73</v>
      </c>
      <c r="P3" s="11"/>
      <c r="Q3"/>
    </row>
    <row r="4" spans="1:133" ht="32.25" customHeight="1" thickBot="1">
      <c r="A4" s="111"/>
      <c r="B4" s="112"/>
      <c r="C4" s="113"/>
      <c r="D4" s="34" t="s">
        <v>4</v>
      </c>
      <c r="E4" s="34" t="s">
        <v>69</v>
      </c>
      <c r="F4" s="34" t="s">
        <v>70</v>
      </c>
      <c r="G4" s="34" t="s">
        <v>71</v>
      </c>
      <c r="H4" s="34" t="s">
        <v>5</v>
      </c>
      <c r="I4" s="34" t="s">
        <v>6</v>
      </c>
      <c r="J4" s="35" t="s">
        <v>72</v>
      </c>
      <c r="K4" s="35" t="s">
        <v>7</v>
      </c>
      <c r="L4" s="35" t="s">
        <v>8</v>
      </c>
      <c r="M4" s="35" t="s">
        <v>9</v>
      </c>
      <c r="N4" s="35" t="s">
        <v>42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</v>
      </c>
      <c r="B5" s="26"/>
      <c r="C5" s="26"/>
      <c r="D5" s="27">
        <f t="shared" ref="D5:M5" si="0">SUM(D6:D11)</f>
        <v>2008457</v>
      </c>
      <c r="E5" s="27">
        <f t="shared" si="0"/>
        <v>189337</v>
      </c>
      <c r="F5" s="27">
        <f t="shared" si="0"/>
        <v>246381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19" si="1">SUM(D5:M5)</f>
        <v>2444175</v>
      </c>
      <c r="O5" s="33">
        <f t="shared" ref="O5:O36" si="2">(N5/O$66)</f>
        <v>279.27045246800731</v>
      </c>
      <c r="P5" s="6"/>
    </row>
    <row r="6" spans="1:133">
      <c r="A6" s="12"/>
      <c r="B6" s="25">
        <v>311</v>
      </c>
      <c r="C6" s="20" t="s">
        <v>2</v>
      </c>
      <c r="D6" s="46">
        <v>1968097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1968097</v>
      </c>
      <c r="O6" s="47">
        <f t="shared" si="2"/>
        <v>224.87397166361976</v>
      </c>
      <c r="P6" s="9"/>
    </row>
    <row r="7" spans="1:133">
      <c r="A7" s="12"/>
      <c r="B7" s="25">
        <v>312.3</v>
      </c>
      <c r="C7" s="20" t="s">
        <v>11</v>
      </c>
      <c r="D7" s="46">
        <v>0</v>
      </c>
      <c r="E7" s="46">
        <v>11265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11265</v>
      </c>
      <c r="O7" s="47">
        <f t="shared" si="2"/>
        <v>1.2871343692870201</v>
      </c>
      <c r="P7" s="9"/>
    </row>
    <row r="8" spans="1:133">
      <c r="A8" s="12"/>
      <c r="B8" s="25">
        <v>312.41000000000003</v>
      </c>
      <c r="C8" s="20" t="s">
        <v>77</v>
      </c>
      <c r="D8" s="46">
        <v>0</v>
      </c>
      <c r="E8" s="46">
        <v>178072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178072</v>
      </c>
      <c r="O8" s="47">
        <f t="shared" si="2"/>
        <v>20.346435100548447</v>
      </c>
      <c r="P8" s="9"/>
    </row>
    <row r="9" spans="1:133">
      <c r="A9" s="12"/>
      <c r="B9" s="25">
        <v>312.60000000000002</v>
      </c>
      <c r="C9" s="20" t="s">
        <v>12</v>
      </c>
      <c r="D9" s="46">
        <v>0</v>
      </c>
      <c r="E9" s="46">
        <v>0</v>
      </c>
      <c r="F9" s="46">
        <v>246381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246381</v>
      </c>
      <c r="O9" s="47">
        <f t="shared" si="2"/>
        <v>28.151393967093234</v>
      </c>
      <c r="P9" s="9"/>
    </row>
    <row r="10" spans="1:133">
      <c r="A10" s="12"/>
      <c r="B10" s="25">
        <v>315</v>
      </c>
      <c r="C10" s="20" t="s">
        <v>13</v>
      </c>
      <c r="D10" s="46">
        <v>28294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28294</v>
      </c>
      <c r="O10" s="47">
        <f t="shared" si="2"/>
        <v>3.2328610603290677</v>
      </c>
      <c r="P10" s="9"/>
    </row>
    <row r="11" spans="1:133">
      <c r="A11" s="12"/>
      <c r="B11" s="25">
        <v>319</v>
      </c>
      <c r="C11" s="20" t="s">
        <v>92</v>
      </c>
      <c r="D11" s="46">
        <v>12066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1"/>
        <v>12066</v>
      </c>
      <c r="O11" s="47">
        <f t="shared" si="2"/>
        <v>1.3786563071297988</v>
      </c>
      <c r="P11" s="9"/>
    </row>
    <row r="12" spans="1:133" ht="15.75">
      <c r="A12" s="29" t="s">
        <v>14</v>
      </c>
      <c r="B12" s="30"/>
      <c r="C12" s="31"/>
      <c r="D12" s="32">
        <f t="shared" ref="D12:M12" si="3">SUM(D13:D15)</f>
        <v>55569</v>
      </c>
      <c r="E12" s="32">
        <f t="shared" si="3"/>
        <v>427706</v>
      </c>
      <c r="F12" s="32">
        <f t="shared" si="3"/>
        <v>0</v>
      </c>
      <c r="G12" s="32">
        <f t="shared" si="3"/>
        <v>0</v>
      </c>
      <c r="H12" s="32">
        <f t="shared" si="3"/>
        <v>0</v>
      </c>
      <c r="I12" s="32">
        <f t="shared" si="3"/>
        <v>0</v>
      </c>
      <c r="J12" s="32">
        <f t="shared" si="3"/>
        <v>0</v>
      </c>
      <c r="K12" s="32">
        <f t="shared" si="3"/>
        <v>0</v>
      </c>
      <c r="L12" s="32">
        <f t="shared" si="3"/>
        <v>0</v>
      </c>
      <c r="M12" s="32">
        <f t="shared" si="3"/>
        <v>0</v>
      </c>
      <c r="N12" s="44">
        <f t="shared" si="1"/>
        <v>483275</v>
      </c>
      <c r="O12" s="45">
        <f t="shared" si="2"/>
        <v>55.218807129798904</v>
      </c>
      <c r="P12" s="10"/>
    </row>
    <row r="13" spans="1:133">
      <c r="A13" s="12"/>
      <c r="B13" s="25">
        <v>322</v>
      </c>
      <c r="C13" s="20" t="s">
        <v>0</v>
      </c>
      <c r="D13" s="46">
        <v>46569</v>
      </c>
      <c r="E13" s="46">
        <v>0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46569</v>
      </c>
      <c r="O13" s="47">
        <f t="shared" si="2"/>
        <v>5.3209552102376598</v>
      </c>
      <c r="P13" s="9"/>
    </row>
    <row r="14" spans="1:133">
      <c r="A14" s="12"/>
      <c r="B14" s="25">
        <v>324.11</v>
      </c>
      <c r="C14" s="20" t="s">
        <v>15</v>
      </c>
      <c r="D14" s="46">
        <v>9000</v>
      </c>
      <c r="E14" s="46">
        <v>0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si="1"/>
        <v>9000</v>
      </c>
      <c r="O14" s="47">
        <f t="shared" si="2"/>
        <v>1.0283363802559415</v>
      </c>
      <c r="P14" s="9"/>
    </row>
    <row r="15" spans="1:133">
      <c r="A15" s="12"/>
      <c r="B15" s="25">
        <v>325.2</v>
      </c>
      <c r="C15" s="20" t="s">
        <v>16</v>
      </c>
      <c r="D15" s="46">
        <v>0</v>
      </c>
      <c r="E15" s="46">
        <v>427706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1"/>
        <v>427706</v>
      </c>
      <c r="O15" s="47">
        <f t="shared" si="2"/>
        <v>48.869515539305304</v>
      </c>
      <c r="P15" s="9"/>
    </row>
    <row r="16" spans="1:133" ht="15.75">
      <c r="A16" s="29" t="s">
        <v>18</v>
      </c>
      <c r="B16" s="30"/>
      <c r="C16" s="31"/>
      <c r="D16" s="32">
        <f t="shared" ref="D16:M16" si="4">SUM(D17:D37)</f>
        <v>1562430</v>
      </c>
      <c r="E16" s="32">
        <f t="shared" si="4"/>
        <v>2558255</v>
      </c>
      <c r="F16" s="32">
        <f t="shared" si="4"/>
        <v>0</v>
      </c>
      <c r="G16" s="32">
        <f t="shared" si="4"/>
        <v>708883</v>
      </c>
      <c r="H16" s="32">
        <f t="shared" si="4"/>
        <v>0</v>
      </c>
      <c r="I16" s="32">
        <f t="shared" si="4"/>
        <v>0</v>
      </c>
      <c r="J16" s="32">
        <f t="shared" si="4"/>
        <v>0</v>
      </c>
      <c r="K16" s="32">
        <f t="shared" si="4"/>
        <v>0</v>
      </c>
      <c r="L16" s="32">
        <f t="shared" si="4"/>
        <v>0</v>
      </c>
      <c r="M16" s="32">
        <f t="shared" si="4"/>
        <v>0</v>
      </c>
      <c r="N16" s="44">
        <f t="shared" si="1"/>
        <v>4829568</v>
      </c>
      <c r="O16" s="45">
        <f t="shared" si="2"/>
        <v>551.82449725776962</v>
      </c>
      <c r="P16" s="10"/>
    </row>
    <row r="17" spans="1:16">
      <c r="A17" s="12"/>
      <c r="B17" s="25">
        <v>334.1</v>
      </c>
      <c r="C17" s="20" t="s">
        <v>20</v>
      </c>
      <c r="D17" s="46">
        <v>202723</v>
      </c>
      <c r="E17" s="46">
        <v>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1"/>
        <v>202723</v>
      </c>
      <c r="O17" s="47">
        <f t="shared" si="2"/>
        <v>23.163048446069471</v>
      </c>
      <c r="P17" s="9"/>
    </row>
    <row r="18" spans="1:16">
      <c r="A18" s="12"/>
      <c r="B18" s="25">
        <v>334.2</v>
      </c>
      <c r="C18" s="20" t="s">
        <v>21</v>
      </c>
      <c r="D18" s="46">
        <v>232953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1"/>
        <v>232953</v>
      </c>
      <c r="O18" s="47">
        <f t="shared" si="2"/>
        <v>26.61711608775137</v>
      </c>
      <c r="P18" s="9"/>
    </row>
    <row r="19" spans="1:16">
      <c r="A19" s="12"/>
      <c r="B19" s="25">
        <v>334.34</v>
      </c>
      <c r="C19" s="20" t="s">
        <v>23</v>
      </c>
      <c r="D19" s="46">
        <v>0</v>
      </c>
      <c r="E19" s="46">
        <v>70588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1"/>
        <v>70588</v>
      </c>
      <c r="O19" s="47">
        <f t="shared" si="2"/>
        <v>8.065356489945156</v>
      </c>
      <c r="P19" s="9"/>
    </row>
    <row r="20" spans="1:16">
      <c r="A20" s="12"/>
      <c r="B20" s="25">
        <v>334.49</v>
      </c>
      <c r="C20" s="20" t="s">
        <v>24</v>
      </c>
      <c r="D20" s="46">
        <v>0</v>
      </c>
      <c r="E20" s="46">
        <v>973780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ref="N20:N33" si="5">SUM(D20:M20)</f>
        <v>973780</v>
      </c>
      <c r="O20" s="47">
        <f t="shared" si="2"/>
        <v>111.26371115173674</v>
      </c>
      <c r="P20" s="9"/>
    </row>
    <row r="21" spans="1:16">
      <c r="A21" s="12"/>
      <c r="B21" s="25">
        <v>334.5</v>
      </c>
      <c r="C21" s="20" t="s">
        <v>79</v>
      </c>
      <c r="D21" s="46">
        <v>0</v>
      </c>
      <c r="E21" s="46">
        <v>350000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5"/>
        <v>350000</v>
      </c>
      <c r="O21" s="47">
        <f t="shared" si="2"/>
        <v>39.990859232175502</v>
      </c>
      <c r="P21" s="9"/>
    </row>
    <row r="22" spans="1:16">
      <c r="A22" s="12"/>
      <c r="B22" s="25">
        <v>334.7</v>
      </c>
      <c r="C22" s="20" t="s">
        <v>25</v>
      </c>
      <c r="D22" s="46">
        <v>17950</v>
      </c>
      <c r="E22" s="46">
        <v>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5"/>
        <v>17950</v>
      </c>
      <c r="O22" s="47">
        <f t="shared" si="2"/>
        <v>2.050959780621572</v>
      </c>
      <c r="P22" s="9"/>
    </row>
    <row r="23" spans="1:16">
      <c r="A23" s="12"/>
      <c r="B23" s="25">
        <v>334.83</v>
      </c>
      <c r="C23" s="20" t="s">
        <v>93</v>
      </c>
      <c r="D23" s="46">
        <v>0</v>
      </c>
      <c r="E23" s="46">
        <v>61578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 t="shared" si="5"/>
        <v>61578</v>
      </c>
      <c r="O23" s="47">
        <f t="shared" si="2"/>
        <v>7.035877513711152</v>
      </c>
      <c r="P23" s="9"/>
    </row>
    <row r="24" spans="1:16">
      <c r="A24" s="12"/>
      <c r="B24" s="25">
        <v>334.9</v>
      </c>
      <c r="C24" s="20" t="s">
        <v>27</v>
      </c>
      <c r="D24" s="46">
        <v>5000</v>
      </c>
      <c r="E24" s="46">
        <v>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 t="shared" si="5"/>
        <v>5000</v>
      </c>
      <c r="O24" s="47">
        <f t="shared" si="2"/>
        <v>0.57129798903107865</v>
      </c>
      <c r="P24" s="9"/>
    </row>
    <row r="25" spans="1:16">
      <c r="A25" s="12"/>
      <c r="B25" s="25">
        <v>335.12</v>
      </c>
      <c r="C25" s="20" t="s">
        <v>28</v>
      </c>
      <c r="D25" s="46">
        <v>113747</v>
      </c>
      <c r="E25" s="46">
        <v>0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5"/>
        <v>113747</v>
      </c>
      <c r="O25" s="47">
        <f t="shared" si="2"/>
        <v>12.996686471663621</v>
      </c>
      <c r="P25" s="9"/>
    </row>
    <row r="26" spans="1:16">
      <c r="A26" s="12"/>
      <c r="B26" s="25">
        <v>335.13</v>
      </c>
      <c r="C26" s="20" t="s">
        <v>29</v>
      </c>
      <c r="D26" s="46">
        <v>13833</v>
      </c>
      <c r="E26" s="46">
        <v>0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5"/>
        <v>13833</v>
      </c>
      <c r="O26" s="47">
        <f t="shared" si="2"/>
        <v>1.5805530164533821</v>
      </c>
      <c r="P26" s="9"/>
    </row>
    <row r="27" spans="1:16">
      <c r="A27" s="12"/>
      <c r="B27" s="25">
        <v>335.14</v>
      </c>
      <c r="C27" s="20" t="s">
        <v>30</v>
      </c>
      <c r="D27" s="46">
        <v>3819</v>
      </c>
      <c r="E27" s="46">
        <v>0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5"/>
        <v>3819</v>
      </c>
      <c r="O27" s="47">
        <f t="shared" si="2"/>
        <v>0.43635740402193784</v>
      </c>
      <c r="P27" s="9"/>
    </row>
    <row r="28" spans="1:16">
      <c r="A28" s="12"/>
      <c r="B28" s="25">
        <v>335.15</v>
      </c>
      <c r="C28" s="20" t="s">
        <v>31</v>
      </c>
      <c r="D28" s="46">
        <v>138</v>
      </c>
      <c r="E28" s="46">
        <v>0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5"/>
        <v>138</v>
      </c>
      <c r="O28" s="47">
        <f t="shared" si="2"/>
        <v>1.5767824497257769E-2</v>
      </c>
      <c r="P28" s="9"/>
    </row>
    <row r="29" spans="1:16">
      <c r="A29" s="12"/>
      <c r="B29" s="25">
        <v>335.17</v>
      </c>
      <c r="C29" s="20" t="s">
        <v>80</v>
      </c>
      <c r="D29" s="46">
        <v>220150</v>
      </c>
      <c r="E29" s="46">
        <v>15000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5"/>
        <v>235150</v>
      </c>
      <c r="O29" s="47">
        <f t="shared" si="2"/>
        <v>26.868144424131629</v>
      </c>
      <c r="P29" s="9"/>
    </row>
    <row r="30" spans="1:16">
      <c r="A30" s="12"/>
      <c r="B30" s="25">
        <v>335.18</v>
      </c>
      <c r="C30" s="20" t="s">
        <v>81</v>
      </c>
      <c r="D30" s="46">
        <v>380842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5"/>
        <v>380842</v>
      </c>
      <c r="O30" s="47">
        <f t="shared" si="2"/>
        <v>43.51485374771481</v>
      </c>
      <c r="P30" s="9"/>
    </row>
    <row r="31" spans="1:16">
      <c r="A31" s="12"/>
      <c r="B31" s="25">
        <v>335.49</v>
      </c>
      <c r="C31" s="20" t="s">
        <v>34</v>
      </c>
      <c r="D31" s="46">
        <v>0</v>
      </c>
      <c r="E31" s="46">
        <v>810731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5"/>
        <v>810731</v>
      </c>
      <c r="O31" s="47">
        <f t="shared" si="2"/>
        <v>92.633797989031081</v>
      </c>
      <c r="P31" s="9"/>
    </row>
    <row r="32" spans="1:16">
      <c r="A32" s="12"/>
      <c r="B32" s="25">
        <v>335.8</v>
      </c>
      <c r="C32" s="20" t="s">
        <v>83</v>
      </c>
      <c r="D32" s="46">
        <v>0</v>
      </c>
      <c r="E32" s="46">
        <v>251578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5"/>
        <v>251578</v>
      </c>
      <c r="O32" s="47">
        <f t="shared" si="2"/>
        <v>28.745201096892139</v>
      </c>
      <c r="P32" s="9"/>
    </row>
    <row r="33" spans="1:16">
      <c r="A33" s="12"/>
      <c r="B33" s="25">
        <v>335.9</v>
      </c>
      <c r="C33" s="20" t="s">
        <v>36</v>
      </c>
      <c r="D33" s="46">
        <v>198724</v>
      </c>
      <c r="E33" s="46">
        <v>0</v>
      </c>
      <c r="F33" s="46">
        <v>0</v>
      </c>
      <c r="G33" s="46">
        <v>708883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5"/>
        <v>907607</v>
      </c>
      <c r="O33" s="47">
        <f t="shared" si="2"/>
        <v>103.70281078610603</v>
      </c>
      <c r="P33" s="9"/>
    </row>
    <row r="34" spans="1:16">
      <c r="A34" s="12"/>
      <c r="B34" s="25">
        <v>337.2</v>
      </c>
      <c r="C34" s="20" t="s">
        <v>37</v>
      </c>
      <c r="D34" s="46">
        <v>47475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ref="N34:N39" si="6">SUM(D34:M34)</f>
        <v>47475</v>
      </c>
      <c r="O34" s="47">
        <f t="shared" si="2"/>
        <v>5.4244744058500913</v>
      </c>
      <c r="P34" s="9"/>
    </row>
    <row r="35" spans="1:16">
      <c r="A35" s="12"/>
      <c r="B35" s="25">
        <v>337.3</v>
      </c>
      <c r="C35" s="20" t="s">
        <v>38</v>
      </c>
      <c r="D35" s="46">
        <v>47700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6"/>
        <v>47700</v>
      </c>
      <c r="O35" s="47">
        <f t="shared" si="2"/>
        <v>5.4501828153564897</v>
      </c>
      <c r="P35" s="9"/>
    </row>
    <row r="36" spans="1:16">
      <c r="A36" s="12"/>
      <c r="B36" s="25">
        <v>337.9</v>
      </c>
      <c r="C36" s="20" t="s">
        <v>94</v>
      </c>
      <c r="D36" s="46">
        <v>0</v>
      </c>
      <c r="E36" s="46">
        <v>25000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6"/>
        <v>25000</v>
      </c>
      <c r="O36" s="47">
        <f t="shared" si="2"/>
        <v>2.8564899451553929</v>
      </c>
      <c r="P36" s="9"/>
    </row>
    <row r="37" spans="1:16">
      <c r="A37" s="12"/>
      <c r="B37" s="25">
        <v>339</v>
      </c>
      <c r="C37" s="20" t="s">
        <v>39</v>
      </c>
      <c r="D37" s="46">
        <v>77376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6"/>
        <v>77376</v>
      </c>
      <c r="O37" s="47">
        <f t="shared" ref="O37:O64" si="7">(N37/O$66)</f>
        <v>8.8409506398537481</v>
      </c>
      <c r="P37" s="9"/>
    </row>
    <row r="38" spans="1:16" ht="15.75">
      <c r="A38" s="29" t="s">
        <v>44</v>
      </c>
      <c r="B38" s="30"/>
      <c r="C38" s="31"/>
      <c r="D38" s="32">
        <f t="shared" ref="D38:M38" si="8">SUM(D39:D51)</f>
        <v>226565</v>
      </c>
      <c r="E38" s="32">
        <f t="shared" si="8"/>
        <v>714744</v>
      </c>
      <c r="F38" s="32">
        <f t="shared" si="8"/>
        <v>0</v>
      </c>
      <c r="G38" s="32">
        <f t="shared" si="8"/>
        <v>0</v>
      </c>
      <c r="H38" s="32">
        <f t="shared" si="8"/>
        <v>0</v>
      </c>
      <c r="I38" s="32">
        <f t="shared" si="8"/>
        <v>0</v>
      </c>
      <c r="J38" s="32">
        <f t="shared" si="8"/>
        <v>0</v>
      </c>
      <c r="K38" s="32">
        <f t="shared" si="8"/>
        <v>0</v>
      </c>
      <c r="L38" s="32">
        <f t="shared" si="8"/>
        <v>0</v>
      </c>
      <c r="M38" s="32">
        <f t="shared" si="8"/>
        <v>0</v>
      </c>
      <c r="N38" s="32">
        <f t="shared" si="6"/>
        <v>941309</v>
      </c>
      <c r="O38" s="45">
        <f t="shared" si="7"/>
        <v>107.55358775137111</v>
      </c>
      <c r="P38" s="10"/>
    </row>
    <row r="39" spans="1:16">
      <c r="A39" s="12"/>
      <c r="B39" s="25">
        <v>341.1</v>
      </c>
      <c r="C39" s="20" t="s">
        <v>48</v>
      </c>
      <c r="D39" s="46">
        <v>0</v>
      </c>
      <c r="E39" s="46">
        <v>28025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6"/>
        <v>28025</v>
      </c>
      <c r="O39" s="47">
        <f t="shared" si="7"/>
        <v>3.2021252285191957</v>
      </c>
      <c r="P39" s="9"/>
    </row>
    <row r="40" spans="1:16">
      <c r="A40" s="12"/>
      <c r="B40" s="25">
        <v>341.15</v>
      </c>
      <c r="C40" s="20" t="s">
        <v>49</v>
      </c>
      <c r="D40" s="46">
        <v>0</v>
      </c>
      <c r="E40" s="46">
        <v>20268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ref="N40:N51" si="9">SUM(D40:M40)</f>
        <v>20268</v>
      </c>
      <c r="O40" s="47">
        <f t="shared" si="7"/>
        <v>2.3158135283363803</v>
      </c>
      <c r="P40" s="9"/>
    </row>
    <row r="41" spans="1:16">
      <c r="A41" s="12"/>
      <c r="B41" s="25">
        <v>341.51</v>
      </c>
      <c r="C41" s="20" t="s">
        <v>50</v>
      </c>
      <c r="D41" s="46">
        <v>61434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9"/>
        <v>61434</v>
      </c>
      <c r="O41" s="47">
        <f t="shared" si="7"/>
        <v>7.0194241316270567</v>
      </c>
      <c r="P41" s="9"/>
    </row>
    <row r="42" spans="1:16">
      <c r="A42" s="12"/>
      <c r="B42" s="25">
        <v>341.52</v>
      </c>
      <c r="C42" s="20" t="s">
        <v>51</v>
      </c>
      <c r="D42" s="46">
        <v>10003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9"/>
        <v>10003</v>
      </c>
      <c r="O42" s="47">
        <f t="shared" si="7"/>
        <v>1.1429387568555758</v>
      </c>
      <c r="P42" s="9"/>
    </row>
    <row r="43" spans="1:16">
      <c r="A43" s="12"/>
      <c r="B43" s="25">
        <v>341.56</v>
      </c>
      <c r="C43" s="20" t="s">
        <v>53</v>
      </c>
      <c r="D43" s="46">
        <v>2564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9"/>
        <v>2564</v>
      </c>
      <c r="O43" s="47">
        <f t="shared" si="7"/>
        <v>0.29296160877513711</v>
      </c>
      <c r="P43" s="9"/>
    </row>
    <row r="44" spans="1:16">
      <c r="A44" s="12"/>
      <c r="B44" s="25">
        <v>341.8</v>
      </c>
      <c r="C44" s="20" t="s">
        <v>95</v>
      </c>
      <c r="D44" s="46">
        <v>8860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9"/>
        <v>8860</v>
      </c>
      <c r="O44" s="47">
        <f t="shared" si="7"/>
        <v>1.0123400365630713</v>
      </c>
      <c r="P44" s="9"/>
    </row>
    <row r="45" spans="1:16">
      <c r="A45" s="12"/>
      <c r="B45" s="25">
        <v>341.9</v>
      </c>
      <c r="C45" s="20" t="s">
        <v>54</v>
      </c>
      <c r="D45" s="46">
        <v>0</v>
      </c>
      <c r="E45" s="46">
        <v>4799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9"/>
        <v>4799</v>
      </c>
      <c r="O45" s="47">
        <f t="shared" si="7"/>
        <v>0.54833180987202923</v>
      </c>
      <c r="P45" s="9"/>
    </row>
    <row r="46" spans="1:16">
      <c r="A46" s="12"/>
      <c r="B46" s="25">
        <v>342.3</v>
      </c>
      <c r="C46" s="20" t="s">
        <v>55</v>
      </c>
      <c r="D46" s="46">
        <v>133056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9"/>
        <v>133056</v>
      </c>
      <c r="O46" s="47">
        <f t="shared" si="7"/>
        <v>15.202925045703839</v>
      </c>
      <c r="P46" s="9"/>
    </row>
    <row r="47" spans="1:16">
      <c r="A47" s="12"/>
      <c r="B47" s="25">
        <v>342.6</v>
      </c>
      <c r="C47" s="20" t="s">
        <v>87</v>
      </c>
      <c r="D47" s="46">
        <v>0</v>
      </c>
      <c r="E47" s="46">
        <v>251738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9"/>
        <v>251738</v>
      </c>
      <c r="O47" s="47">
        <f t="shared" si="7"/>
        <v>28.763482632541134</v>
      </c>
      <c r="P47" s="9"/>
    </row>
    <row r="48" spans="1:16">
      <c r="A48" s="12"/>
      <c r="B48" s="25">
        <v>342.9</v>
      </c>
      <c r="C48" s="20" t="s">
        <v>56</v>
      </c>
      <c r="D48" s="46">
        <v>0</v>
      </c>
      <c r="E48" s="46">
        <v>107011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9"/>
        <v>107011</v>
      </c>
      <c r="O48" s="47">
        <f t="shared" si="7"/>
        <v>12.227033820840951</v>
      </c>
      <c r="P48" s="9"/>
    </row>
    <row r="49" spans="1:119">
      <c r="A49" s="12"/>
      <c r="B49" s="25">
        <v>343.4</v>
      </c>
      <c r="C49" s="20" t="s">
        <v>57</v>
      </c>
      <c r="D49" s="46">
        <v>0</v>
      </c>
      <c r="E49" s="46">
        <v>302903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9"/>
        <v>302903</v>
      </c>
      <c r="O49" s="47">
        <f t="shared" si="7"/>
        <v>34.609574954296164</v>
      </c>
      <c r="P49" s="9"/>
    </row>
    <row r="50" spans="1:119">
      <c r="A50" s="12"/>
      <c r="B50" s="25">
        <v>347.2</v>
      </c>
      <c r="C50" s="20" t="s">
        <v>58</v>
      </c>
      <c r="D50" s="46">
        <v>2673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9"/>
        <v>2673</v>
      </c>
      <c r="O50" s="47">
        <f t="shared" si="7"/>
        <v>0.30541590493601461</v>
      </c>
      <c r="P50" s="9"/>
    </row>
    <row r="51" spans="1:119">
      <c r="A51" s="12"/>
      <c r="B51" s="25">
        <v>347.9</v>
      </c>
      <c r="C51" s="20" t="s">
        <v>96</v>
      </c>
      <c r="D51" s="46">
        <v>7975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9"/>
        <v>7975</v>
      </c>
      <c r="O51" s="47">
        <f t="shared" si="7"/>
        <v>0.91122029250457037</v>
      </c>
      <c r="P51" s="9"/>
    </row>
    <row r="52" spans="1:119" ht="15.75">
      <c r="A52" s="29" t="s">
        <v>45</v>
      </c>
      <c r="B52" s="30"/>
      <c r="C52" s="31"/>
      <c r="D52" s="32">
        <f t="shared" ref="D52:M52" si="10">SUM(D53:D55)</f>
        <v>14183</v>
      </c>
      <c r="E52" s="32">
        <f t="shared" si="10"/>
        <v>3972</v>
      </c>
      <c r="F52" s="32">
        <f t="shared" si="10"/>
        <v>0</v>
      </c>
      <c r="G52" s="32">
        <f t="shared" si="10"/>
        <v>0</v>
      </c>
      <c r="H52" s="32">
        <f t="shared" si="10"/>
        <v>0</v>
      </c>
      <c r="I52" s="32">
        <f t="shared" si="10"/>
        <v>0</v>
      </c>
      <c r="J52" s="32">
        <f t="shared" si="10"/>
        <v>0</v>
      </c>
      <c r="K52" s="32">
        <f t="shared" si="10"/>
        <v>0</v>
      </c>
      <c r="L52" s="32">
        <f t="shared" si="10"/>
        <v>0</v>
      </c>
      <c r="M52" s="32">
        <f t="shared" si="10"/>
        <v>0</v>
      </c>
      <c r="N52" s="32">
        <f t="shared" ref="N52:N64" si="11">SUM(D52:M52)</f>
        <v>18155</v>
      </c>
      <c r="O52" s="45">
        <f t="shared" si="7"/>
        <v>2.0743829981718465</v>
      </c>
      <c r="P52" s="10"/>
    </row>
    <row r="53" spans="1:119">
      <c r="A53" s="13"/>
      <c r="B53" s="39">
        <v>351.9</v>
      </c>
      <c r="C53" s="21" t="s">
        <v>97</v>
      </c>
      <c r="D53" s="46">
        <v>12442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1"/>
        <v>12442</v>
      </c>
      <c r="O53" s="47">
        <f t="shared" si="7"/>
        <v>1.421617915904936</v>
      </c>
      <c r="P53" s="9"/>
    </row>
    <row r="54" spans="1:119">
      <c r="A54" s="13"/>
      <c r="B54" s="39">
        <v>352</v>
      </c>
      <c r="C54" s="21" t="s">
        <v>62</v>
      </c>
      <c r="D54" s="46">
        <v>1741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1"/>
        <v>1741</v>
      </c>
      <c r="O54" s="47">
        <f t="shared" si="7"/>
        <v>0.19892595978062158</v>
      </c>
      <c r="P54" s="9"/>
    </row>
    <row r="55" spans="1:119">
      <c r="A55" s="13"/>
      <c r="B55" s="39">
        <v>359</v>
      </c>
      <c r="C55" s="21" t="s">
        <v>63</v>
      </c>
      <c r="D55" s="46">
        <v>0</v>
      </c>
      <c r="E55" s="46">
        <v>3972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1"/>
        <v>3972</v>
      </c>
      <c r="O55" s="47">
        <f t="shared" si="7"/>
        <v>0.45383912248628883</v>
      </c>
      <c r="P55" s="9"/>
    </row>
    <row r="56" spans="1:119" ht="15.75">
      <c r="A56" s="29" t="s">
        <v>3</v>
      </c>
      <c r="B56" s="30"/>
      <c r="C56" s="31"/>
      <c r="D56" s="32">
        <f t="shared" ref="D56:M56" si="12">SUM(D57:D61)</f>
        <v>66102</v>
      </c>
      <c r="E56" s="32">
        <f t="shared" si="12"/>
        <v>461088</v>
      </c>
      <c r="F56" s="32">
        <f t="shared" si="12"/>
        <v>1682</v>
      </c>
      <c r="G56" s="32">
        <f t="shared" si="12"/>
        <v>6080</v>
      </c>
      <c r="H56" s="32">
        <f t="shared" si="12"/>
        <v>0</v>
      </c>
      <c r="I56" s="32">
        <f t="shared" si="12"/>
        <v>0</v>
      </c>
      <c r="J56" s="32">
        <f t="shared" si="12"/>
        <v>0</v>
      </c>
      <c r="K56" s="32">
        <f t="shared" si="12"/>
        <v>0</v>
      </c>
      <c r="L56" s="32">
        <f t="shared" si="12"/>
        <v>0</v>
      </c>
      <c r="M56" s="32">
        <f t="shared" si="12"/>
        <v>0</v>
      </c>
      <c r="N56" s="32">
        <f t="shared" si="11"/>
        <v>534952</v>
      </c>
      <c r="O56" s="45">
        <f t="shared" si="7"/>
        <v>61.123400365630715</v>
      </c>
      <c r="P56" s="10"/>
    </row>
    <row r="57" spans="1:119">
      <c r="A57" s="12"/>
      <c r="B57" s="25">
        <v>361.1</v>
      </c>
      <c r="C57" s="20" t="s">
        <v>64</v>
      </c>
      <c r="D57" s="46">
        <v>6528</v>
      </c>
      <c r="E57" s="46">
        <v>7839</v>
      </c>
      <c r="F57" s="46">
        <v>1682</v>
      </c>
      <c r="G57" s="46">
        <v>6080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1"/>
        <v>22129</v>
      </c>
      <c r="O57" s="47">
        <f t="shared" si="7"/>
        <v>2.5284506398537476</v>
      </c>
      <c r="P57" s="9"/>
    </row>
    <row r="58" spans="1:119">
      <c r="A58" s="12"/>
      <c r="B58" s="25">
        <v>362</v>
      </c>
      <c r="C58" s="20" t="s">
        <v>65</v>
      </c>
      <c r="D58" s="46">
        <v>19313</v>
      </c>
      <c r="E58" s="46">
        <v>331067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1"/>
        <v>350380</v>
      </c>
      <c r="O58" s="47">
        <f t="shared" si="7"/>
        <v>40.034277879341865</v>
      </c>
      <c r="P58" s="9"/>
    </row>
    <row r="59" spans="1:119">
      <c r="A59" s="12"/>
      <c r="B59" s="25">
        <v>364</v>
      </c>
      <c r="C59" s="20" t="s">
        <v>98</v>
      </c>
      <c r="D59" s="46">
        <v>0</v>
      </c>
      <c r="E59" s="46">
        <v>98200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1"/>
        <v>98200</v>
      </c>
      <c r="O59" s="47">
        <f t="shared" si="7"/>
        <v>11.220292504570384</v>
      </c>
      <c r="P59" s="9"/>
    </row>
    <row r="60" spans="1:119">
      <c r="A60" s="12"/>
      <c r="B60" s="25">
        <v>365</v>
      </c>
      <c r="C60" s="20" t="s">
        <v>88</v>
      </c>
      <c r="D60" s="46">
        <v>442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1"/>
        <v>442</v>
      </c>
      <c r="O60" s="47">
        <f t="shared" si="7"/>
        <v>5.0502742230347349E-2</v>
      </c>
      <c r="P60" s="9"/>
    </row>
    <row r="61" spans="1:119">
      <c r="A61" s="12"/>
      <c r="B61" s="25">
        <v>369.9</v>
      </c>
      <c r="C61" s="20" t="s">
        <v>66</v>
      </c>
      <c r="D61" s="46">
        <v>39819</v>
      </c>
      <c r="E61" s="46">
        <v>23982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1"/>
        <v>63801</v>
      </c>
      <c r="O61" s="47">
        <f t="shared" si="7"/>
        <v>7.2898765996343693</v>
      </c>
      <c r="P61" s="9"/>
    </row>
    <row r="62" spans="1:119" ht="15.75">
      <c r="A62" s="29" t="s">
        <v>46</v>
      </c>
      <c r="B62" s="30"/>
      <c r="C62" s="31"/>
      <c r="D62" s="32">
        <f t="shared" ref="D62:M62" si="13">SUM(D63:D63)</f>
        <v>658763</v>
      </c>
      <c r="E62" s="32">
        <f t="shared" si="13"/>
        <v>2402072</v>
      </c>
      <c r="F62" s="32">
        <f t="shared" si="13"/>
        <v>198708</v>
      </c>
      <c r="G62" s="32">
        <f t="shared" si="13"/>
        <v>0</v>
      </c>
      <c r="H62" s="32">
        <f t="shared" si="13"/>
        <v>0</v>
      </c>
      <c r="I62" s="32">
        <f t="shared" si="13"/>
        <v>0</v>
      </c>
      <c r="J62" s="32">
        <f t="shared" si="13"/>
        <v>0</v>
      </c>
      <c r="K62" s="32">
        <f t="shared" si="13"/>
        <v>0</v>
      </c>
      <c r="L62" s="32">
        <f t="shared" si="13"/>
        <v>0</v>
      </c>
      <c r="M62" s="32">
        <f t="shared" si="13"/>
        <v>0</v>
      </c>
      <c r="N62" s="32">
        <f t="shared" si="11"/>
        <v>3259543</v>
      </c>
      <c r="O62" s="45">
        <f t="shared" si="7"/>
        <v>372.43407221206581</v>
      </c>
      <c r="P62" s="9"/>
    </row>
    <row r="63" spans="1:119" ht="15.75" thickBot="1">
      <c r="A63" s="12"/>
      <c r="B63" s="25">
        <v>381</v>
      </c>
      <c r="C63" s="20" t="s">
        <v>67</v>
      </c>
      <c r="D63" s="46">
        <v>658763</v>
      </c>
      <c r="E63" s="46">
        <v>2402072</v>
      </c>
      <c r="F63" s="46">
        <v>198708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1"/>
        <v>3259543</v>
      </c>
      <c r="O63" s="47">
        <f t="shared" si="7"/>
        <v>372.43407221206581</v>
      </c>
      <c r="P63" s="9"/>
    </row>
    <row r="64" spans="1:119" ht="16.5" thickBot="1">
      <c r="A64" s="14" t="s">
        <v>60</v>
      </c>
      <c r="B64" s="23"/>
      <c r="C64" s="22"/>
      <c r="D64" s="15">
        <f t="shared" ref="D64:M64" si="14">SUM(D5,D12,D16,D38,D52,D56,D62)</f>
        <v>4592069</v>
      </c>
      <c r="E64" s="15">
        <f t="shared" si="14"/>
        <v>6757174</v>
      </c>
      <c r="F64" s="15">
        <f t="shared" si="14"/>
        <v>446771</v>
      </c>
      <c r="G64" s="15">
        <f t="shared" si="14"/>
        <v>714963</v>
      </c>
      <c r="H64" s="15">
        <f t="shared" si="14"/>
        <v>0</v>
      </c>
      <c r="I64" s="15">
        <f t="shared" si="14"/>
        <v>0</v>
      </c>
      <c r="J64" s="15">
        <f t="shared" si="14"/>
        <v>0</v>
      </c>
      <c r="K64" s="15">
        <f t="shared" si="14"/>
        <v>0</v>
      </c>
      <c r="L64" s="15">
        <f t="shared" si="14"/>
        <v>0</v>
      </c>
      <c r="M64" s="15">
        <f t="shared" si="14"/>
        <v>0</v>
      </c>
      <c r="N64" s="15">
        <f t="shared" si="11"/>
        <v>12510977</v>
      </c>
      <c r="O64" s="38">
        <f t="shared" si="7"/>
        <v>1429.4992001828155</v>
      </c>
      <c r="P64" s="6"/>
      <c r="Q64" s="2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  <c r="BB64" s="5"/>
      <c r="BC64" s="5"/>
      <c r="BD64" s="5"/>
      <c r="BE64" s="5"/>
      <c r="BF64" s="5"/>
      <c r="BG64" s="5"/>
      <c r="BH64" s="5"/>
      <c r="BI64" s="5"/>
      <c r="BJ64" s="5"/>
      <c r="BK64" s="5"/>
      <c r="BL64" s="5"/>
      <c r="BM64" s="5"/>
      <c r="BN64" s="5"/>
      <c r="BO64" s="5"/>
      <c r="BP64" s="5"/>
      <c r="BQ64" s="5"/>
      <c r="BR64" s="5"/>
      <c r="BS64" s="5"/>
      <c r="BT64" s="5"/>
      <c r="BU64" s="5"/>
      <c r="BV64" s="5"/>
      <c r="BW64" s="5"/>
      <c r="BX64" s="5"/>
      <c r="BY64" s="5"/>
      <c r="BZ64" s="5"/>
      <c r="CA64" s="5"/>
      <c r="CB64" s="5"/>
      <c r="CC64" s="5"/>
      <c r="CD64" s="5"/>
      <c r="CE64" s="5"/>
      <c r="CF64" s="5"/>
      <c r="CG64" s="5"/>
      <c r="CH64" s="5"/>
      <c r="CI64" s="5"/>
      <c r="CJ64" s="5"/>
      <c r="CK64" s="5"/>
      <c r="CL64" s="5"/>
      <c r="CM64" s="5"/>
      <c r="CN64" s="5"/>
      <c r="CO64" s="5"/>
      <c r="CP64" s="5"/>
      <c r="CQ64" s="5"/>
      <c r="CR64" s="5"/>
      <c r="CS64" s="5"/>
      <c r="CT64" s="5"/>
      <c r="CU64" s="5"/>
      <c r="CV64" s="5"/>
      <c r="CW64" s="5"/>
      <c r="CX64" s="5"/>
      <c r="CY64" s="5"/>
      <c r="CZ64" s="5"/>
      <c r="DA64" s="5"/>
      <c r="DB64" s="5"/>
      <c r="DC64" s="5"/>
      <c r="DD64" s="5"/>
      <c r="DE64" s="5"/>
      <c r="DF64" s="5"/>
      <c r="DG64" s="5"/>
      <c r="DH64" s="5"/>
      <c r="DI64" s="5"/>
      <c r="DJ64" s="5"/>
      <c r="DK64" s="5"/>
      <c r="DL64" s="5"/>
      <c r="DM64" s="5"/>
      <c r="DN64" s="5"/>
      <c r="DO64" s="5"/>
    </row>
    <row r="65" spans="1:15">
      <c r="A65" s="16"/>
      <c r="B65" s="18"/>
      <c r="C65" s="18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9"/>
    </row>
    <row r="66" spans="1:15">
      <c r="A66" s="40"/>
      <c r="B66" s="41"/>
      <c r="C66" s="41"/>
      <c r="D66" s="42"/>
      <c r="E66" s="42"/>
      <c r="F66" s="42"/>
      <c r="G66" s="42"/>
      <c r="H66" s="42"/>
      <c r="I66" s="42"/>
      <c r="J66" s="42"/>
      <c r="K66" s="42"/>
      <c r="L66" s="119" t="s">
        <v>99</v>
      </c>
      <c r="M66" s="119"/>
      <c r="N66" s="119"/>
      <c r="O66" s="43">
        <v>8752</v>
      </c>
    </row>
    <row r="67" spans="1:15">
      <c r="A67" s="120"/>
      <c r="B67" s="97"/>
      <c r="C67" s="97"/>
      <c r="D67" s="97"/>
      <c r="E67" s="97"/>
      <c r="F67" s="97"/>
      <c r="G67" s="97"/>
      <c r="H67" s="97"/>
      <c r="I67" s="97"/>
      <c r="J67" s="97"/>
      <c r="K67" s="97"/>
      <c r="L67" s="97"/>
      <c r="M67" s="97"/>
      <c r="N67" s="97"/>
      <c r="O67" s="98"/>
    </row>
    <row r="68" spans="1:15" ht="15.75" customHeight="1" thickBot="1">
      <c r="A68" s="121" t="s">
        <v>90</v>
      </c>
      <c r="B68" s="100"/>
      <c r="C68" s="100"/>
      <c r="D68" s="100"/>
      <c r="E68" s="100"/>
      <c r="F68" s="100"/>
      <c r="G68" s="100"/>
      <c r="H68" s="100"/>
      <c r="I68" s="100"/>
      <c r="J68" s="100"/>
      <c r="K68" s="100"/>
      <c r="L68" s="100"/>
      <c r="M68" s="100"/>
      <c r="N68" s="100"/>
      <c r="O68" s="101"/>
    </row>
  </sheetData>
  <mergeCells count="10">
    <mergeCell ref="L66:N66"/>
    <mergeCell ref="A67:O67"/>
    <mergeCell ref="A68:O68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EC66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75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76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68</v>
      </c>
      <c r="B3" s="109"/>
      <c r="C3" s="110"/>
      <c r="D3" s="129" t="s">
        <v>40</v>
      </c>
      <c r="E3" s="130"/>
      <c r="F3" s="130"/>
      <c r="G3" s="130"/>
      <c r="H3" s="131"/>
      <c r="I3" s="129" t="s">
        <v>41</v>
      </c>
      <c r="J3" s="131"/>
      <c r="K3" s="129" t="s">
        <v>43</v>
      </c>
      <c r="L3" s="131"/>
      <c r="M3" s="36"/>
      <c r="N3" s="37"/>
      <c r="O3" s="132" t="s">
        <v>73</v>
      </c>
      <c r="P3" s="11"/>
      <c r="Q3"/>
    </row>
    <row r="4" spans="1:133" ht="32.25" customHeight="1" thickBot="1">
      <c r="A4" s="111"/>
      <c r="B4" s="112"/>
      <c r="C4" s="113"/>
      <c r="D4" s="34" t="s">
        <v>4</v>
      </c>
      <c r="E4" s="34" t="s">
        <v>69</v>
      </c>
      <c r="F4" s="34" t="s">
        <v>70</v>
      </c>
      <c r="G4" s="34" t="s">
        <v>71</v>
      </c>
      <c r="H4" s="34" t="s">
        <v>5</v>
      </c>
      <c r="I4" s="34" t="s">
        <v>6</v>
      </c>
      <c r="J4" s="35" t="s">
        <v>72</v>
      </c>
      <c r="K4" s="35" t="s">
        <v>7</v>
      </c>
      <c r="L4" s="35" t="s">
        <v>8</v>
      </c>
      <c r="M4" s="35" t="s">
        <v>9</v>
      </c>
      <c r="N4" s="35" t="s">
        <v>42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</v>
      </c>
      <c r="B5" s="26"/>
      <c r="C5" s="26"/>
      <c r="D5" s="27">
        <f t="shared" ref="D5:M5" si="0">SUM(D6:D10)</f>
        <v>2098709</v>
      </c>
      <c r="E5" s="27">
        <f t="shared" si="0"/>
        <v>186512</v>
      </c>
      <c r="F5" s="27">
        <f t="shared" si="0"/>
        <v>240957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18" si="1">SUM(D5:M5)</f>
        <v>2526178</v>
      </c>
      <c r="O5" s="33">
        <f t="shared" ref="O5:O36" si="2">(N5/O$64)</f>
        <v>284.80022547914319</v>
      </c>
      <c r="P5" s="6"/>
    </row>
    <row r="6" spans="1:133">
      <c r="A6" s="12"/>
      <c r="B6" s="25">
        <v>311</v>
      </c>
      <c r="C6" s="20" t="s">
        <v>2</v>
      </c>
      <c r="D6" s="46">
        <v>2058979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2058979</v>
      </c>
      <c r="O6" s="47">
        <f t="shared" si="2"/>
        <v>232.12841037204058</v>
      </c>
      <c r="P6" s="9"/>
    </row>
    <row r="7" spans="1:133">
      <c r="A7" s="12"/>
      <c r="B7" s="25">
        <v>312.3</v>
      </c>
      <c r="C7" s="20" t="s">
        <v>11</v>
      </c>
      <c r="D7" s="46">
        <v>0</v>
      </c>
      <c r="E7" s="46">
        <v>10450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10450</v>
      </c>
      <c r="O7" s="47">
        <f t="shared" si="2"/>
        <v>1.1781285231116121</v>
      </c>
      <c r="P7" s="9"/>
    </row>
    <row r="8" spans="1:133">
      <c r="A8" s="12"/>
      <c r="B8" s="25">
        <v>312.41000000000003</v>
      </c>
      <c r="C8" s="20" t="s">
        <v>77</v>
      </c>
      <c r="D8" s="46">
        <v>0</v>
      </c>
      <c r="E8" s="46">
        <v>176062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176062</v>
      </c>
      <c r="O8" s="47">
        <f t="shared" si="2"/>
        <v>19.849154453213078</v>
      </c>
      <c r="P8" s="9"/>
    </row>
    <row r="9" spans="1:133">
      <c r="A9" s="12"/>
      <c r="B9" s="25">
        <v>312.60000000000002</v>
      </c>
      <c r="C9" s="20" t="s">
        <v>12</v>
      </c>
      <c r="D9" s="46">
        <v>0</v>
      </c>
      <c r="E9" s="46">
        <v>0</v>
      </c>
      <c r="F9" s="46">
        <v>240957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240957</v>
      </c>
      <c r="O9" s="47">
        <f t="shared" si="2"/>
        <v>27.165388951521983</v>
      </c>
      <c r="P9" s="9"/>
    </row>
    <row r="10" spans="1:133">
      <c r="A10" s="12"/>
      <c r="B10" s="25">
        <v>315</v>
      </c>
      <c r="C10" s="20" t="s">
        <v>13</v>
      </c>
      <c r="D10" s="46">
        <v>39730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39730</v>
      </c>
      <c r="O10" s="47">
        <f t="shared" si="2"/>
        <v>4.4791431792559191</v>
      </c>
      <c r="P10" s="9"/>
    </row>
    <row r="11" spans="1:133" ht="15.75">
      <c r="A11" s="29" t="s">
        <v>14</v>
      </c>
      <c r="B11" s="30"/>
      <c r="C11" s="31"/>
      <c r="D11" s="32">
        <f t="shared" ref="D11:M11" si="3">SUM(D12:D15)</f>
        <v>94938</v>
      </c>
      <c r="E11" s="32">
        <f t="shared" si="3"/>
        <v>416713</v>
      </c>
      <c r="F11" s="32">
        <f t="shared" si="3"/>
        <v>0</v>
      </c>
      <c r="G11" s="32">
        <f t="shared" si="3"/>
        <v>0</v>
      </c>
      <c r="H11" s="32">
        <f t="shared" si="3"/>
        <v>0</v>
      </c>
      <c r="I11" s="32">
        <f t="shared" si="3"/>
        <v>0</v>
      </c>
      <c r="J11" s="32">
        <f t="shared" si="3"/>
        <v>0</v>
      </c>
      <c r="K11" s="32">
        <f t="shared" si="3"/>
        <v>0</v>
      </c>
      <c r="L11" s="32">
        <f t="shared" si="3"/>
        <v>0</v>
      </c>
      <c r="M11" s="32">
        <f t="shared" si="3"/>
        <v>0</v>
      </c>
      <c r="N11" s="44">
        <f t="shared" si="1"/>
        <v>511651</v>
      </c>
      <c r="O11" s="45">
        <f t="shared" si="2"/>
        <v>57.683314543404734</v>
      </c>
      <c r="P11" s="10"/>
    </row>
    <row r="12" spans="1:133">
      <c r="A12" s="12"/>
      <c r="B12" s="25">
        <v>322</v>
      </c>
      <c r="C12" s="20" t="s">
        <v>0</v>
      </c>
      <c r="D12" s="46">
        <v>49839</v>
      </c>
      <c r="E12" s="46">
        <v>0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1"/>
        <v>49839</v>
      </c>
      <c r="O12" s="47">
        <f t="shared" si="2"/>
        <v>5.6188275084554675</v>
      </c>
      <c r="P12" s="9"/>
    </row>
    <row r="13" spans="1:133">
      <c r="A13" s="12"/>
      <c r="B13" s="25">
        <v>324.70999999999998</v>
      </c>
      <c r="C13" s="20" t="s">
        <v>78</v>
      </c>
      <c r="D13" s="46">
        <v>24600</v>
      </c>
      <c r="E13" s="46">
        <v>0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24600</v>
      </c>
      <c r="O13" s="47">
        <f t="shared" si="2"/>
        <v>2.7733934611048476</v>
      </c>
      <c r="P13" s="9"/>
    </row>
    <row r="14" spans="1:133">
      <c r="A14" s="12"/>
      <c r="B14" s="25">
        <v>325.2</v>
      </c>
      <c r="C14" s="20" t="s">
        <v>16</v>
      </c>
      <c r="D14" s="46">
        <v>0</v>
      </c>
      <c r="E14" s="46">
        <v>416713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si="1"/>
        <v>416713</v>
      </c>
      <c r="O14" s="47">
        <f t="shared" si="2"/>
        <v>46.980045095828636</v>
      </c>
      <c r="P14" s="9"/>
    </row>
    <row r="15" spans="1:133">
      <c r="A15" s="12"/>
      <c r="B15" s="25">
        <v>329</v>
      </c>
      <c r="C15" s="20" t="s">
        <v>17</v>
      </c>
      <c r="D15" s="46">
        <v>20499</v>
      </c>
      <c r="E15" s="46">
        <v>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1"/>
        <v>20499</v>
      </c>
      <c r="O15" s="47">
        <f t="shared" si="2"/>
        <v>2.3110484780157834</v>
      </c>
      <c r="P15" s="9"/>
    </row>
    <row r="16" spans="1:133" ht="15.75">
      <c r="A16" s="29" t="s">
        <v>18</v>
      </c>
      <c r="B16" s="30"/>
      <c r="C16" s="31"/>
      <c r="D16" s="32">
        <f t="shared" ref="D16:M16" si="4">SUM(D17:D36)</f>
        <v>1565708</v>
      </c>
      <c r="E16" s="32">
        <f t="shared" si="4"/>
        <v>5636402</v>
      </c>
      <c r="F16" s="32">
        <f t="shared" si="4"/>
        <v>0</v>
      </c>
      <c r="G16" s="32">
        <f t="shared" si="4"/>
        <v>691228</v>
      </c>
      <c r="H16" s="32">
        <f t="shared" si="4"/>
        <v>0</v>
      </c>
      <c r="I16" s="32">
        <f t="shared" si="4"/>
        <v>0</v>
      </c>
      <c r="J16" s="32">
        <f t="shared" si="4"/>
        <v>0</v>
      </c>
      <c r="K16" s="32">
        <f t="shared" si="4"/>
        <v>0</v>
      </c>
      <c r="L16" s="32">
        <f t="shared" si="4"/>
        <v>0</v>
      </c>
      <c r="M16" s="32">
        <f t="shared" si="4"/>
        <v>0</v>
      </c>
      <c r="N16" s="44">
        <f t="shared" si="1"/>
        <v>7893338</v>
      </c>
      <c r="O16" s="45">
        <f t="shared" si="2"/>
        <v>889.89154453213075</v>
      </c>
      <c r="P16" s="10"/>
    </row>
    <row r="17" spans="1:16">
      <c r="A17" s="12"/>
      <c r="B17" s="25">
        <v>334.2</v>
      </c>
      <c r="C17" s="20" t="s">
        <v>21</v>
      </c>
      <c r="D17" s="46">
        <v>121141</v>
      </c>
      <c r="E17" s="46">
        <v>258960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1"/>
        <v>380101</v>
      </c>
      <c r="O17" s="47">
        <f t="shared" si="2"/>
        <v>42.852423900789177</v>
      </c>
      <c r="P17" s="9"/>
    </row>
    <row r="18" spans="1:16">
      <c r="A18" s="12"/>
      <c r="B18" s="25">
        <v>334.34</v>
      </c>
      <c r="C18" s="20" t="s">
        <v>23</v>
      </c>
      <c r="D18" s="46">
        <v>0</v>
      </c>
      <c r="E18" s="46">
        <v>135263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1"/>
        <v>135263</v>
      </c>
      <c r="O18" s="47">
        <f t="shared" si="2"/>
        <v>15.249492671927847</v>
      </c>
      <c r="P18" s="9"/>
    </row>
    <row r="19" spans="1:16">
      <c r="A19" s="12"/>
      <c r="B19" s="25">
        <v>334.49</v>
      </c>
      <c r="C19" s="20" t="s">
        <v>24</v>
      </c>
      <c r="D19" s="46">
        <v>0</v>
      </c>
      <c r="E19" s="46">
        <v>3954361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ref="N19:N34" si="5">SUM(D19:M19)</f>
        <v>3954361</v>
      </c>
      <c r="O19" s="47">
        <f t="shared" si="2"/>
        <v>445.81296505073283</v>
      </c>
      <c r="P19" s="9"/>
    </row>
    <row r="20" spans="1:16">
      <c r="A20" s="12"/>
      <c r="B20" s="25">
        <v>334.5</v>
      </c>
      <c r="C20" s="20" t="s">
        <v>79</v>
      </c>
      <c r="D20" s="46">
        <v>0</v>
      </c>
      <c r="E20" s="46">
        <v>141578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5"/>
        <v>141578</v>
      </c>
      <c r="O20" s="47">
        <f t="shared" si="2"/>
        <v>15.961443066516347</v>
      </c>
      <c r="P20" s="9"/>
    </row>
    <row r="21" spans="1:16">
      <c r="A21" s="12"/>
      <c r="B21" s="25">
        <v>334.7</v>
      </c>
      <c r="C21" s="20" t="s">
        <v>25</v>
      </c>
      <c r="D21" s="46">
        <v>232797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5"/>
        <v>232797</v>
      </c>
      <c r="O21" s="47">
        <f t="shared" si="2"/>
        <v>26.245434047350621</v>
      </c>
      <c r="P21" s="9"/>
    </row>
    <row r="22" spans="1:16">
      <c r="A22" s="12"/>
      <c r="B22" s="25">
        <v>335.12</v>
      </c>
      <c r="C22" s="20" t="s">
        <v>28</v>
      </c>
      <c r="D22" s="46">
        <v>109881</v>
      </c>
      <c r="E22" s="46">
        <v>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5"/>
        <v>109881</v>
      </c>
      <c r="O22" s="47">
        <f t="shared" si="2"/>
        <v>12.38793686583991</v>
      </c>
      <c r="P22" s="9"/>
    </row>
    <row r="23" spans="1:16">
      <c r="A23" s="12"/>
      <c r="B23" s="25">
        <v>335.13</v>
      </c>
      <c r="C23" s="20" t="s">
        <v>29</v>
      </c>
      <c r="D23" s="46">
        <v>11953</v>
      </c>
      <c r="E23" s="46">
        <v>0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 t="shared" si="5"/>
        <v>11953</v>
      </c>
      <c r="O23" s="47">
        <f t="shared" si="2"/>
        <v>1.347576099210823</v>
      </c>
      <c r="P23" s="9"/>
    </row>
    <row r="24" spans="1:16">
      <c r="A24" s="12"/>
      <c r="B24" s="25">
        <v>335.14</v>
      </c>
      <c r="C24" s="20" t="s">
        <v>30</v>
      </c>
      <c r="D24" s="46">
        <v>3932</v>
      </c>
      <c r="E24" s="46">
        <v>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 t="shared" si="5"/>
        <v>3932</v>
      </c>
      <c r="O24" s="47">
        <f t="shared" si="2"/>
        <v>0.44329199549041715</v>
      </c>
      <c r="P24" s="9"/>
    </row>
    <row r="25" spans="1:16">
      <c r="A25" s="12"/>
      <c r="B25" s="25">
        <v>335.15</v>
      </c>
      <c r="C25" s="20" t="s">
        <v>31</v>
      </c>
      <c r="D25" s="46">
        <v>181</v>
      </c>
      <c r="E25" s="46">
        <v>0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5"/>
        <v>181</v>
      </c>
      <c r="O25" s="47">
        <f t="shared" si="2"/>
        <v>2.0405862457722662E-2</v>
      </c>
      <c r="P25" s="9"/>
    </row>
    <row r="26" spans="1:16">
      <c r="A26" s="12"/>
      <c r="B26" s="25">
        <v>335.17</v>
      </c>
      <c r="C26" s="20" t="s">
        <v>80</v>
      </c>
      <c r="D26" s="46">
        <v>220150</v>
      </c>
      <c r="E26" s="46">
        <v>15000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5"/>
        <v>235150</v>
      </c>
      <c r="O26" s="47">
        <f t="shared" si="2"/>
        <v>26.510710259301014</v>
      </c>
      <c r="P26" s="9"/>
    </row>
    <row r="27" spans="1:16">
      <c r="A27" s="12"/>
      <c r="B27" s="25">
        <v>335.18</v>
      </c>
      <c r="C27" s="20" t="s">
        <v>81</v>
      </c>
      <c r="D27" s="46">
        <v>363096</v>
      </c>
      <c r="E27" s="46">
        <v>0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5"/>
        <v>363096</v>
      </c>
      <c r="O27" s="47">
        <f t="shared" si="2"/>
        <v>40.935287485907551</v>
      </c>
      <c r="P27" s="9"/>
    </row>
    <row r="28" spans="1:16">
      <c r="A28" s="12"/>
      <c r="B28" s="25">
        <v>335.19</v>
      </c>
      <c r="C28" s="20" t="s">
        <v>47</v>
      </c>
      <c r="D28" s="46">
        <v>0</v>
      </c>
      <c r="E28" s="46">
        <v>0</v>
      </c>
      <c r="F28" s="46">
        <v>0</v>
      </c>
      <c r="G28" s="46">
        <v>691228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5"/>
        <v>691228</v>
      </c>
      <c r="O28" s="47">
        <f t="shared" si="2"/>
        <v>77.928748590755362</v>
      </c>
      <c r="P28" s="9"/>
    </row>
    <row r="29" spans="1:16">
      <c r="A29" s="12"/>
      <c r="B29" s="25">
        <v>335.22</v>
      </c>
      <c r="C29" s="20" t="s">
        <v>33</v>
      </c>
      <c r="D29" s="46">
        <v>0</v>
      </c>
      <c r="E29" s="46">
        <v>100966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5"/>
        <v>100966</v>
      </c>
      <c r="O29" s="47">
        <f t="shared" si="2"/>
        <v>11.382863585118377</v>
      </c>
      <c r="P29" s="9"/>
    </row>
    <row r="30" spans="1:16">
      <c r="A30" s="12"/>
      <c r="B30" s="25">
        <v>335.23</v>
      </c>
      <c r="C30" s="20" t="s">
        <v>82</v>
      </c>
      <c r="D30" s="46">
        <v>179338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5"/>
        <v>179338</v>
      </c>
      <c r="O30" s="47">
        <f t="shared" si="2"/>
        <v>20.218489289740699</v>
      </c>
      <c r="P30" s="9"/>
    </row>
    <row r="31" spans="1:16">
      <c r="A31" s="12"/>
      <c r="B31" s="25">
        <v>335.49</v>
      </c>
      <c r="C31" s="20" t="s">
        <v>34</v>
      </c>
      <c r="D31" s="46">
        <v>0</v>
      </c>
      <c r="E31" s="46">
        <v>722108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5"/>
        <v>722108</v>
      </c>
      <c r="O31" s="47">
        <f t="shared" si="2"/>
        <v>81.410146561443071</v>
      </c>
      <c r="P31" s="9"/>
    </row>
    <row r="32" spans="1:16">
      <c r="A32" s="12"/>
      <c r="B32" s="25">
        <v>335.8</v>
      </c>
      <c r="C32" s="20" t="s">
        <v>83</v>
      </c>
      <c r="D32" s="46">
        <v>0</v>
      </c>
      <c r="E32" s="46">
        <v>258996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5"/>
        <v>258996</v>
      </c>
      <c r="O32" s="47">
        <f t="shared" si="2"/>
        <v>29.199098083427284</v>
      </c>
      <c r="P32" s="9"/>
    </row>
    <row r="33" spans="1:16">
      <c r="A33" s="12"/>
      <c r="B33" s="25">
        <v>335.9</v>
      </c>
      <c r="C33" s="20" t="s">
        <v>36</v>
      </c>
      <c r="D33" s="46">
        <v>181550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5"/>
        <v>181550</v>
      </c>
      <c r="O33" s="47">
        <f t="shared" si="2"/>
        <v>20.467869222096954</v>
      </c>
      <c r="P33" s="9"/>
    </row>
    <row r="34" spans="1:16">
      <c r="A34" s="12"/>
      <c r="B34" s="25">
        <v>336</v>
      </c>
      <c r="C34" s="20" t="s">
        <v>84</v>
      </c>
      <c r="D34" s="46">
        <v>77306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5"/>
        <v>77306</v>
      </c>
      <c r="O34" s="47">
        <f t="shared" si="2"/>
        <v>8.7154453213077794</v>
      </c>
      <c r="P34" s="9"/>
    </row>
    <row r="35" spans="1:16">
      <c r="A35" s="12"/>
      <c r="B35" s="25">
        <v>337.2</v>
      </c>
      <c r="C35" s="20" t="s">
        <v>37</v>
      </c>
      <c r="D35" s="46">
        <v>0</v>
      </c>
      <c r="E35" s="46">
        <v>49170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>SUM(D35:M35)</f>
        <v>49170</v>
      </c>
      <c r="O35" s="47">
        <f t="shared" si="2"/>
        <v>5.5434047350620066</v>
      </c>
      <c r="P35" s="9"/>
    </row>
    <row r="36" spans="1:16">
      <c r="A36" s="12"/>
      <c r="B36" s="25">
        <v>337.3</v>
      </c>
      <c r="C36" s="20" t="s">
        <v>38</v>
      </c>
      <c r="D36" s="46">
        <v>64383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>SUM(D36:M36)</f>
        <v>64383</v>
      </c>
      <c r="O36" s="47">
        <f t="shared" si="2"/>
        <v>7.2585118376550168</v>
      </c>
      <c r="P36" s="9"/>
    </row>
    <row r="37" spans="1:16" ht="15.75">
      <c r="A37" s="29" t="s">
        <v>44</v>
      </c>
      <c r="B37" s="30"/>
      <c r="C37" s="31"/>
      <c r="D37" s="32">
        <f t="shared" ref="D37:M37" si="6">SUM(D38:D51)</f>
        <v>279245</v>
      </c>
      <c r="E37" s="32">
        <f t="shared" si="6"/>
        <v>548090</v>
      </c>
      <c r="F37" s="32">
        <f t="shared" si="6"/>
        <v>0</v>
      </c>
      <c r="G37" s="32">
        <f t="shared" si="6"/>
        <v>0</v>
      </c>
      <c r="H37" s="32">
        <f t="shared" si="6"/>
        <v>0</v>
      </c>
      <c r="I37" s="32">
        <f t="shared" si="6"/>
        <v>0</v>
      </c>
      <c r="J37" s="32">
        <f t="shared" si="6"/>
        <v>0</v>
      </c>
      <c r="K37" s="32">
        <f t="shared" si="6"/>
        <v>0</v>
      </c>
      <c r="L37" s="32">
        <f t="shared" si="6"/>
        <v>0</v>
      </c>
      <c r="M37" s="32">
        <f t="shared" si="6"/>
        <v>0</v>
      </c>
      <c r="N37" s="32">
        <f>SUM(D37:M37)</f>
        <v>827335</v>
      </c>
      <c r="O37" s="45">
        <f t="shared" ref="O37:O62" si="7">(N37/O$64)</f>
        <v>93.273393461104845</v>
      </c>
      <c r="P37" s="10"/>
    </row>
    <row r="38" spans="1:16">
      <c r="A38" s="12"/>
      <c r="B38" s="25">
        <v>341.1</v>
      </c>
      <c r="C38" s="20" t="s">
        <v>48</v>
      </c>
      <c r="D38" s="46">
        <v>0</v>
      </c>
      <c r="E38" s="46">
        <v>27976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>SUM(D38:M38)</f>
        <v>27976</v>
      </c>
      <c r="O38" s="47">
        <f t="shared" si="7"/>
        <v>3.1540022547914317</v>
      </c>
      <c r="P38" s="9"/>
    </row>
    <row r="39" spans="1:16">
      <c r="A39" s="12"/>
      <c r="B39" s="25">
        <v>341.15</v>
      </c>
      <c r="C39" s="20" t="s">
        <v>49</v>
      </c>
      <c r="D39" s="46">
        <v>0</v>
      </c>
      <c r="E39" s="46">
        <v>20675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ref="N39:N51" si="8">SUM(D39:M39)</f>
        <v>20675</v>
      </c>
      <c r="O39" s="47">
        <f t="shared" si="7"/>
        <v>2.3308906426155582</v>
      </c>
      <c r="P39" s="9"/>
    </row>
    <row r="40" spans="1:16">
      <c r="A40" s="12"/>
      <c r="B40" s="25">
        <v>341.51</v>
      </c>
      <c r="C40" s="20" t="s">
        <v>50</v>
      </c>
      <c r="D40" s="46">
        <v>54463</v>
      </c>
      <c r="E40" s="46">
        <v>3740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8"/>
        <v>58203</v>
      </c>
      <c r="O40" s="47">
        <f t="shared" si="7"/>
        <v>6.5617812852311159</v>
      </c>
      <c r="P40" s="9"/>
    </row>
    <row r="41" spans="1:16">
      <c r="A41" s="12"/>
      <c r="B41" s="25">
        <v>341.52</v>
      </c>
      <c r="C41" s="20" t="s">
        <v>51</v>
      </c>
      <c r="D41" s="46">
        <v>8952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8"/>
        <v>8952</v>
      </c>
      <c r="O41" s="47">
        <f t="shared" si="7"/>
        <v>1.0092446448703496</v>
      </c>
      <c r="P41" s="9"/>
    </row>
    <row r="42" spans="1:16">
      <c r="A42" s="12"/>
      <c r="B42" s="25">
        <v>341.53</v>
      </c>
      <c r="C42" s="20" t="s">
        <v>52</v>
      </c>
      <c r="D42" s="46">
        <v>8784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8"/>
        <v>8784</v>
      </c>
      <c r="O42" s="47">
        <f t="shared" si="7"/>
        <v>0.99030439684329197</v>
      </c>
      <c r="P42" s="9"/>
    </row>
    <row r="43" spans="1:16">
      <c r="A43" s="12"/>
      <c r="B43" s="25">
        <v>341.55</v>
      </c>
      <c r="C43" s="20" t="s">
        <v>85</v>
      </c>
      <c r="D43" s="46">
        <v>0</v>
      </c>
      <c r="E43" s="46">
        <v>2139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8"/>
        <v>2139</v>
      </c>
      <c r="O43" s="47">
        <f t="shared" si="7"/>
        <v>0.24114994363021419</v>
      </c>
      <c r="P43" s="9"/>
    </row>
    <row r="44" spans="1:16">
      <c r="A44" s="12"/>
      <c r="B44" s="25">
        <v>341.56</v>
      </c>
      <c r="C44" s="20" t="s">
        <v>53</v>
      </c>
      <c r="D44" s="46">
        <v>5662</v>
      </c>
      <c r="E44" s="46">
        <v>869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8"/>
        <v>6531</v>
      </c>
      <c r="O44" s="47">
        <f t="shared" si="7"/>
        <v>0.73630214205186018</v>
      </c>
      <c r="P44" s="9"/>
    </row>
    <row r="45" spans="1:16">
      <c r="A45" s="12"/>
      <c r="B45" s="25">
        <v>341.9</v>
      </c>
      <c r="C45" s="20" t="s">
        <v>54</v>
      </c>
      <c r="D45" s="46">
        <v>0</v>
      </c>
      <c r="E45" s="46">
        <v>30286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8"/>
        <v>30286</v>
      </c>
      <c r="O45" s="47">
        <f t="shared" si="7"/>
        <v>3.4144306651634726</v>
      </c>
      <c r="P45" s="9"/>
    </row>
    <row r="46" spans="1:16">
      <c r="A46" s="12"/>
      <c r="B46" s="25">
        <v>342.3</v>
      </c>
      <c r="C46" s="20" t="s">
        <v>55</v>
      </c>
      <c r="D46" s="46">
        <v>122640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8"/>
        <v>122640</v>
      </c>
      <c r="O46" s="47">
        <f t="shared" si="7"/>
        <v>13.826381059751974</v>
      </c>
      <c r="P46" s="9"/>
    </row>
    <row r="47" spans="1:16">
      <c r="A47" s="12"/>
      <c r="B47" s="25">
        <v>342.5</v>
      </c>
      <c r="C47" s="20" t="s">
        <v>86</v>
      </c>
      <c r="D47" s="46">
        <v>51432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8"/>
        <v>51432</v>
      </c>
      <c r="O47" s="47">
        <f t="shared" si="7"/>
        <v>5.7984216459977453</v>
      </c>
      <c r="P47" s="9"/>
    </row>
    <row r="48" spans="1:16">
      <c r="A48" s="12"/>
      <c r="B48" s="25">
        <v>342.6</v>
      </c>
      <c r="C48" s="20" t="s">
        <v>87</v>
      </c>
      <c r="D48" s="46">
        <v>0</v>
      </c>
      <c r="E48" s="46">
        <v>158336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8"/>
        <v>158336</v>
      </c>
      <c r="O48" s="47">
        <f t="shared" si="7"/>
        <v>17.850732807215334</v>
      </c>
      <c r="P48" s="9"/>
    </row>
    <row r="49" spans="1:119">
      <c r="A49" s="12"/>
      <c r="B49" s="25">
        <v>343.4</v>
      </c>
      <c r="C49" s="20" t="s">
        <v>57</v>
      </c>
      <c r="D49" s="46">
        <v>0</v>
      </c>
      <c r="E49" s="46">
        <v>304069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8"/>
        <v>304069</v>
      </c>
      <c r="O49" s="47">
        <f t="shared" si="7"/>
        <v>34.280608793686582</v>
      </c>
      <c r="P49" s="9"/>
    </row>
    <row r="50" spans="1:119">
      <c r="A50" s="12"/>
      <c r="B50" s="25">
        <v>347.2</v>
      </c>
      <c r="C50" s="20" t="s">
        <v>58</v>
      </c>
      <c r="D50" s="46">
        <v>19662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8"/>
        <v>19662</v>
      </c>
      <c r="O50" s="47">
        <f t="shared" si="7"/>
        <v>2.2166854565952647</v>
      </c>
      <c r="P50" s="9"/>
    </row>
    <row r="51" spans="1:119">
      <c r="A51" s="12"/>
      <c r="B51" s="25">
        <v>347.5</v>
      </c>
      <c r="C51" s="20" t="s">
        <v>59</v>
      </c>
      <c r="D51" s="46">
        <v>7650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8"/>
        <v>7650</v>
      </c>
      <c r="O51" s="47">
        <f t="shared" si="7"/>
        <v>0.8624577226606539</v>
      </c>
      <c r="P51" s="9"/>
    </row>
    <row r="52" spans="1:119" ht="15.75">
      <c r="A52" s="29" t="s">
        <v>45</v>
      </c>
      <c r="B52" s="30"/>
      <c r="C52" s="31"/>
      <c r="D52" s="32">
        <f t="shared" ref="D52:M52" si="9">SUM(D53:D54)</f>
        <v>16878</v>
      </c>
      <c r="E52" s="32">
        <f t="shared" si="9"/>
        <v>5164</v>
      </c>
      <c r="F52" s="32">
        <f t="shared" si="9"/>
        <v>0</v>
      </c>
      <c r="G52" s="32">
        <f t="shared" si="9"/>
        <v>0</v>
      </c>
      <c r="H52" s="32">
        <f t="shared" si="9"/>
        <v>0</v>
      </c>
      <c r="I52" s="32">
        <f t="shared" si="9"/>
        <v>0</v>
      </c>
      <c r="J52" s="32">
        <f t="shared" si="9"/>
        <v>0</v>
      </c>
      <c r="K52" s="32">
        <f t="shared" si="9"/>
        <v>0</v>
      </c>
      <c r="L52" s="32">
        <f t="shared" si="9"/>
        <v>0</v>
      </c>
      <c r="M52" s="32">
        <f t="shared" si="9"/>
        <v>0</v>
      </c>
      <c r="N52" s="32">
        <f t="shared" ref="N52:N62" si="10">SUM(D52:M52)</f>
        <v>22042</v>
      </c>
      <c r="O52" s="45">
        <f t="shared" si="7"/>
        <v>2.4850056369785793</v>
      </c>
      <c r="P52" s="10"/>
    </row>
    <row r="53" spans="1:119">
      <c r="A53" s="13"/>
      <c r="B53" s="39">
        <v>352</v>
      </c>
      <c r="C53" s="21" t="s">
        <v>62</v>
      </c>
      <c r="D53" s="46">
        <v>1876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0"/>
        <v>1876</v>
      </c>
      <c r="O53" s="47">
        <f t="shared" si="7"/>
        <v>0.21149943630214205</v>
      </c>
      <c r="P53" s="9"/>
    </row>
    <row r="54" spans="1:119">
      <c r="A54" s="13"/>
      <c r="B54" s="39">
        <v>359</v>
      </c>
      <c r="C54" s="21" t="s">
        <v>63</v>
      </c>
      <c r="D54" s="46">
        <v>15002</v>
      </c>
      <c r="E54" s="46">
        <v>5164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0"/>
        <v>20166</v>
      </c>
      <c r="O54" s="47">
        <f t="shared" si="7"/>
        <v>2.2735062006764375</v>
      </c>
      <c r="P54" s="9"/>
    </row>
    <row r="55" spans="1:119" ht="15.75">
      <c r="A55" s="29" t="s">
        <v>3</v>
      </c>
      <c r="B55" s="30"/>
      <c r="C55" s="31"/>
      <c r="D55" s="32">
        <f t="shared" ref="D55:M55" si="11">SUM(D56:D59)</f>
        <v>62589</v>
      </c>
      <c r="E55" s="32">
        <f t="shared" si="11"/>
        <v>114820</v>
      </c>
      <c r="F55" s="32">
        <f t="shared" si="11"/>
        <v>1114</v>
      </c>
      <c r="G55" s="32">
        <f t="shared" si="11"/>
        <v>1094</v>
      </c>
      <c r="H55" s="32">
        <f t="shared" si="11"/>
        <v>0</v>
      </c>
      <c r="I55" s="32">
        <f t="shared" si="11"/>
        <v>0</v>
      </c>
      <c r="J55" s="32">
        <f t="shared" si="11"/>
        <v>0</v>
      </c>
      <c r="K55" s="32">
        <f t="shared" si="11"/>
        <v>0</v>
      </c>
      <c r="L55" s="32">
        <f t="shared" si="11"/>
        <v>0</v>
      </c>
      <c r="M55" s="32">
        <f t="shared" si="11"/>
        <v>0</v>
      </c>
      <c r="N55" s="32">
        <f t="shared" si="10"/>
        <v>179617</v>
      </c>
      <c r="O55" s="45">
        <f t="shared" si="7"/>
        <v>20.249943630214204</v>
      </c>
      <c r="P55" s="10"/>
    </row>
    <row r="56" spans="1:119">
      <c r="A56" s="12"/>
      <c r="B56" s="25">
        <v>361.1</v>
      </c>
      <c r="C56" s="20" t="s">
        <v>64</v>
      </c>
      <c r="D56" s="46">
        <v>6480</v>
      </c>
      <c r="E56" s="46">
        <v>12603</v>
      </c>
      <c r="F56" s="46">
        <v>1114</v>
      </c>
      <c r="G56" s="46">
        <v>1094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0"/>
        <v>21291</v>
      </c>
      <c r="O56" s="47">
        <f t="shared" si="7"/>
        <v>2.400338218714769</v>
      </c>
      <c r="P56" s="9"/>
    </row>
    <row r="57" spans="1:119">
      <c r="A57" s="12"/>
      <c r="B57" s="25">
        <v>362</v>
      </c>
      <c r="C57" s="20" t="s">
        <v>65</v>
      </c>
      <c r="D57" s="46">
        <v>19313</v>
      </c>
      <c r="E57" s="46">
        <v>69995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0"/>
        <v>89308</v>
      </c>
      <c r="O57" s="47">
        <f t="shared" si="7"/>
        <v>10.068545659526494</v>
      </c>
      <c r="P57" s="9"/>
    </row>
    <row r="58" spans="1:119">
      <c r="A58" s="12"/>
      <c r="B58" s="25">
        <v>365</v>
      </c>
      <c r="C58" s="20" t="s">
        <v>88</v>
      </c>
      <c r="D58" s="46">
        <v>0</v>
      </c>
      <c r="E58" s="46">
        <v>5975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0"/>
        <v>5975</v>
      </c>
      <c r="O58" s="47">
        <f t="shared" si="7"/>
        <v>0.67361894024802704</v>
      </c>
      <c r="P58" s="9"/>
    </row>
    <row r="59" spans="1:119">
      <c r="A59" s="12"/>
      <c r="B59" s="25">
        <v>369.9</v>
      </c>
      <c r="C59" s="20" t="s">
        <v>66</v>
      </c>
      <c r="D59" s="46">
        <v>36796</v>
      </c>
      <c r="E59" s="46">
        <v>26247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0"/>
        <v>63043</v>
      </c>
      <c r="O59" s="47">
        <f t="shared" si="7"/>
        <v>7.1074408117249153</v>
      </c>
      <c r="P59" s="9"/>
    </row>
    <row r="60" spans="1:119" ht="15.75">
      <c r="A60" s="29" t="s">
        <v>46</v>
      </c>
      <c r="B60" s="30"/>
      <c r="C60" s="31"/>
      <c r="D60" s="32">
        <f t="shared" ref="D60:M60" si="12">SUM(D61:D61)</f>
        <v>700124</v>
      </c>
      <c r="E60" s="32">
        <f t="shared" si="12"/>
        <v>2392632</v>
      </c>
      <c r="F60" s="32">
        <f t="shared" si="12"/>
        <v>190000</v>
      </c>
      <c r="G60" s="32">
        <f t="shared" si="12"/>
        <v>0</v>
      </c>
      <c r="H60" s="32">
        <f t="shared" si="12"/>
        <v>0</v>
      </c>
      <c r="I60" s="32">
        <f t="shared" si="12"/>
        <v>0</v>
      </c>
      <c r="J60" s="32">
        <f t="shared" si="12"/>
        <v>0</v>
      </c>
      <c r="K60" s="32">
        <f t="shared" si="12"/>
        <v>0</v>
      </c>
      <c r="L60" s="32">
        <f t="shared" si="12"/>
        <v>0</v>
      </c>
      <c r="M60" s="32">
        <f t="shared" si="12"/>
        <v>0</v>
      </c>
      <c r="N60" s="32">
        <f t="shared" si="10"/>
        <v>3282756</v>
      </c>
      <c r="O60" s="45">
        <f t="shared" si="7"/>
        <v>370.0965050732807</v>
      </c>
      <c r="P60" s="9"/>
    </row>
    <row r="61" spans="1:119" ht="15.75" thickBot="1">
      <c r="A61" s="12"/>
      <c r="B61" s="25">
        <v>381</v>
      </c>
      <c r="C61" s="20" t="s">
        <v>67</v>
      </c>
      <c r="D61" s="46">
        <v>700124</v>
      </c>
      <c r="E61" s="46">
        <v>2392632</v>
      </c>
      <c r="F61" s="46">
        <v>190000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0"/>
        <v>3282756</v>
      </c>
      <c r="O61" s="47">
        <f t="shared" si="7"/>
        <v>370.0965050732807</v>
      </c>
      <c r="P61" s="9"/>
    </row>
    <row r="62" spans="1:119" ht="16.5" thickBot="1">
      <c r="A62" s="14" t="s">
        <v>60</v>
      </c>
      <c r="B62" s="23"/>
      <c r="C62" s="22"/>
      <c r="D62" s="15">
        <f t="shared" ref="D62:M62" si="13">SUM(D5,D11,D16,D37,D52,D55,D60)</f>
        <v>4818191</v>
      </c>
      <c r="E62" s="15">
        <f t="shared" si="13"/>
        <v>9300333</v>
      </c>
      <c r="F62" s="15">
        <f t="shared" si="13"/>
        <v>432071</v>
      </c>
      <c r="G62" s="15">
        <f t="shared" si="13"/>
        <v>692322</v>
      </c>
      <c r="H62" s="15">
        <f t="shared" si="13"/>
        <v>0</v>
      </c>
      <c r="I62" s="15">
        <f t="shared" si="13"/>
        <v>0</v>
      </c>
      <c r="J62" s="15">
        <f t="shared" si="13"/>
        <v>0</v>
      </c>
      <c r="K62" s="15">
        <f t="shared" si="13"/>
        <v>0</v>
      </c>
      <c r="L62" s="15">
        <f t="shared" si="13"/>
        <v>0</v>
      </c>
      <c r="M62" s="15">
        <f t="shared" si="13"/>
        <v>0</v>
      </c>
      <c r="N62" s="15">
        <f t="shared" si="10"/>
        <v>15242917</v>
      </c>
      <c r="O62" s="38">
        <f t="shared" si="7"/>
        <v>1718.479932356257</v>
      </c>
      <c r="P62" s="6"/>
      <c r="Q62" s="2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/>
      <c r="BL62" s="5"/>
      <c r="BM62" s="5"/>
      <c r="BN62" s="5"/>
      <c r="BO62" s="5"/>
      <c r="BP62" s="5"/>
      <c r="BQ62" s="5"/>
      <c r="BR62" s="5"/>
      <c r="BS62" s="5"/>
      <c r="BT62" s="5"/>
      <c r="BU62" s="5"/>
      <c r="BV62" s="5"/>
      <c r="BW62" s="5"/>
      <c r="BX62" s="5"/>
      <c r="BY62" s="5"/>
      <c r="BZ62" s="5"/>
      <c r="CA62" s="5"/>
      <c r="CB62" s="5"/>
      <c r="CC62" s="5"/>
      <c r="CD62" s="5"/>
      <c r="CE62" s="5"/>
      <c r="CF62" s="5"/>
      <c r="CG62" s="5"/>
      <c r="CH62" s="5"/>
      <c r="CI62" s="5"/>
      <c r="CJ62" s="5"/>
      <c r="CK62" s="5"/>
      <c r="CL62" s="5"/>
      <c r="CM62" s="5"/>
      <c r="CN62" s="5"/>
      <c r="CO62" s="5"/>
      <c r="CP62" s="5"/>
      <c r="CQ62" s="5"/>
      <c r="CR62" s="5"/>
      <c r="CS62" s="5"/>
      <c r="CT62" s="5"/>
      <c r="CU62" s="5"/>
      <c r="CV62" s="5"/>
      <c r="CW62" s="5"/>
      <c r="CX62" s="5"/>
      <c r="CY62" s="5"/>
      <c r="CZ62" s="5"/>
      <c r="DA62" s="5"/>
      <c r="DB62" s="5"/>
      <c r="DC62" s="5"/>
      <c r="DD62" s="5"/>
      <c r="DE62" s="5"/>
      <c r="DF62" s="5"/>
      <c r="DG62" s="5"/>
      <c r="DH62" s="5"/>
      <c r="DI62" s="5"/>
      <c r="DJ62" s="5"/>
      <c r="DK62" s="5"/>
      <c r="DL62" s="5"/>
      <c r="DM62" s="5"/>
      <c r="DN62" s="5"/>
      <c r="DO62" s="5"/>
    </row>
    <row r="63" spans="1:119">
      <c r="A63" s="16"/>
      <c r="B63" s="18"/>
      <c r="C63" s="18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9"/>
    </row>
    <row r="64" spans="1:119">
      <c r="A64" s="40"/>
      <c r="B64" s="41"/>
      <c r="C64" s="41"/>
      <c r="D64" s="42"/>
      <c r="E64" s="42"/>
      <c r="F64" s="42"/>
      <c r="G64" s="42"/>
      <c r="H64" s="42"/>
      <c r="I64" s="42"/>
      <c r="J64" s="42"/>
      <c r="K64" s="42"/>
      <c r="L64" s="119" t="s">
        <v>89</v>
      </c>
      <c r="M64" s="119"/>
      <c r="N64" s="119"/>
      <c r="O64" s="43">
        <v>8870</v>
      </c>
    </row>
    <row r="65" spans="1:15">
      <c r="A65" s="120"/>
      <c r="B65" s="97"/>
      <c r="C65" s="97"/>
      <c r="D65" s="97"/>
      <c r="E65" s="97"/>
      <c r="F65" s="97"/>
      <c r="G65" s="97"/>
      <c r="H65" s="97"/>
      <c r="I65" s="97"/>
      <c r="J65" s="97"/>
      <c r="K65" s="97"/>
      <c r="L65" s="97"/>
      <c r="M65" s="97"/>
      <c r="N65" s="97"/>
      <c r="O65" s="98"/>
    </row>
    <row r="66" spans="1:15" ht="15.75" thickBot="1">
      <c r="A66" s="121" t="s">
        <v>90</v>
      </c>
      <c r="B66" s="100"/>
      <c r="C66" s="100"/>
      <c r="D66" s="100"/>
      <c r="E66" s="100"/>
      <c r="F66" s="100"/>
      <c r="G66" s="100"/>
      <c r="H66" s="100"/>
      <c r="I66" s="100"/>
      <c r="J66" s="100"/>
      <c r="K66" s="100"/>
      <c r="L66" s="100"/>
      <c r="M66" s="100"/>
      <c r="N66" s="100"/>
      <c r="O66" s="101"/>
    </row>
  </sheetData>
  <mergeCells count="10">
    <mergeCell ref="A66:O66"/>
    <mergeCell ref="L64:N64"/>
    <mergeCell ref="A65:O65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EC65"/>
  <sheetViews>
    <sheetView zoomScaleNormal="100"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75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61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68</v>
      </c>
      <c r="B3" s="109"/>
      <c r="C3" s="110"/>
      <c r="D3" s="129" t="s">
        <v>40</v>
      </c>
      <c r="E3" s="130"/>
      <c r="F3" s="130"/>
      <c r="G3" s="130"/>
      <c r="H3" s="131"/>
      <c r="I3" s="129" t="s">
        <v>41</v>
      </c>
      <c r="J3" s="131"/>
      <c r="K3" s="129" t="s">
        <v>43</v>
      </c>
      <c r="L3" s="131"/>
      <c r="M3" s="36"/>
      <c r="N3" s="37"/>
      <c r="O3" s="132" t="s">
        <v>73</v>
      </c>
      <c r="P3" s="11"/>
      <c r="Q3"/>
    </row>
    <row r="4" spans="1:133" ht="32.25" customHeight="1" thickBot="1">
      <c r="A4" s="111"/>
      <c r="B4" s="112"/>
      <c r="C4" s="113"/>
      <c r="D4" s="34" t="s">
        <v>4</v>
      </c>
      <c r="E4" s="34" t="s">
        <v>69</v>
      </c>
      <c r="F4" s="34" t="s">
        <v>70</v>
      </c>
      <c r="G4" s="34" t="s">
        <v>71</v>
      </c>
      <c r="H4" s="34" t="s">
        <v>5</v>
      </c>
      <c r="I4" s="34" t="s">
        <v>6</v>
      </c>
      <c r="J4" s="35" t="s">
        <v>72</v>
      </c>
      <c r="K4" s="35" t="s">
        <v>7</v>
      </c>
      <c r="L4" s="35" t="s">
        <v>8</v>
      </c>
      <c r="M4" s="35" t="s">
        <v>9</v>
      </c>
      <c r="N4" s="35" t="s">
        <v>42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</v>
      </c>
      <c r="B5" s="26"/>
      <c r="C5" s="26"/>
      <c r="D5" s="27">
        <f t="shared" ref="D5:M5" si="0">SUM(D6:D10)</f>
        <v>2035615</v>
      </c>
      <c r="E5" s="27">
        <f t="shared" si="0"/>
        <v>185390</v>
      </c>
      <c r="F5" s="27">
        <f t="shared" si="0"/>
        <v>246971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21" si="1">SUM(D5:M5)</f>
        <v>2467976</v>
      </c>
      <c r="O5" s="33">
        <f t="shared" ref="O5:O36" si="2">(N5/O$63)</f>
        <v>301.59794696321643</v>
      </c>
      <c r="P5" s="6"/>
    </row>
    <row r="6" spans="1:133">
      <c r="A6" s="12"/>
      <c r="B6" s="25">
        <v>311</v>
      </c>
      <c r="C6" s="20" t="s">
        <v>2</v>
      </c>
      <c r="D6" s="46">
        <v>1989689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1989689</v>
      </c>
      <c r="O6" s="47">
        <f t="shared" si="2"/>
        <v>243.14908957595014</v>
      </c>
      <c r="P6" s="9"/>
    </row>
    <row r="7" spans="1:133">
      <c r="A7" s="12"/>
      <c r="B7" s="25">
        <v>312.10000000000002</v>
      </c>
      <c r="C7" s="20" t="s">
        <v>10</v>
      </c>
      <c r="D7" s="46">
        <v>0</v>
      </c>
      <c r="E7" s="46">
        <v>173810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173810</v>
      </c>
      <c r="O7" s="47">
        <f t="shared" si="2"/>
        <v>21.240376390076989</v>
      </c>
      <c r="P7" s="9"/>
    </row>
    <row r="8" spans="1:133">
      <c r="A8" s="12"/>
      <c r="B8" s="25">
        <v>312.3</v>
      </c>
      <c r="C8" s="20" t="s">
        <v>11</v>
      </c>
      <c r="D8" s="46">
        <v>0</v>
      </c>
      <c r="E8" s="46">
        <v>11580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11580</v>
      </c>
      <c r="O8" s="47">
        <f t="shared" si="2"/>
        <v>1.4151289258218258</v>
      </c>
      <c r="P8" s="9"/>
    </row>
    <row r="9" spans="1:133">
      <c r="A9" s="12"/>
      <c r="B9" s="25">
        <v>312.60000000000002</v>
      </c>
      <c r="C9" s="20" t="s">
        <v>12</v>
      </c>
      <c r="D9" s="46">
        <v>0</v>
      </c>
      <c r="E9" s="46">
        <v>0</v>
      </c>
      <c r="F9" s="46">
        <v>246971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246971</v>
      </c>
      <c r="O9" s="47">
        <f t="shared" si="2"/>
        <v>30.180984968837834</v>
      </c>
      <c r="P9" s="9"/>
    </row>
    <row r="10" spans="1:133">
      <c r="A10" s="12"/>
      <c r="B10" s="25">
        <v>315</v>
      </c>
      <c r="C10" s="20" t="s">
        <v>13</v>
      </c>
      <c r="D10" s="46">
        <v>45926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45926</v>
      </c>
      <c r="O10" s="47">
        <f t="shared" si="2"/>
        <v>5.6123671025296344</v>
      </c>
      <c r="P10" s="9"/>
    </row>
    <row r="11" spans="1:133" ht="15.75">
      <c r="A11" s="29" t="s">
        <v>14</v>
      </c>
      <c r="B11" s="30"/>
      <c r="C11" s="31"/>
      <c r="D11" s="32">
        <f>SUM(D12:D15)</f>
        <v>74026</v>
      </c>
      <c r="E11" s="32">
        <f t="shared" ref="E11:M11" si="3">SUM(E12:E15)</f>
        <v>287215</v>
      </c>
      <c r="F11" s="32">
        <f t="shared" si="3"/>
        <v>0</v>
      </c>
      <c r="G11" s="32">
        <f t="shared" si="3"/>
        <v>0</v>
      </c>
      <c r="H11" s="32">
        <f t="shared" si="3"/>
        <v>0</v>
      </c>
      <c r="I11" s="32">
        <f t="shared" si="3"/>
        <v>0</v>
      </c>
      <c r="J11" s="32">
        <f t="shared" si="3"/>
        <v>0</v>
      </c>
      <c r="K11" s="32">
        <f t="shared" si="3"/>
        <v>0</v>
      </c>
      <c r="L11" s="32">
        <f t="shared" si="3"/>
        <v>0</v>
      </c>
      <c r="M11" s="32">
        <f t="shared" si="3"/>
        <v>0</v>
      </c>
      <c r="N11" s="44">
        <f t="shared" si="1"/>
        <v>361241</v>
      </c>
      <c r="O11" s="45">
        <f t="shared" si="2"/>
        <v>44.145301234266164</v>
      </c>
      <c r="P11" s="10"/>
    </row>
    <row r="12" spans="1:133">
      <c r="A12" s="12"/>
      <c r="B12" s="25">
        <v>322</v>
      </c>
      <c r="C12" s="20" t="s">
        <v>0</v>
      </c>
      <c r="D12" s="46">
        <v>47323</v>
      </c>
      <c r="E12" s="46">
        <v>0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1"/>
        <v>47323</v>
      </c>
      <c r="O12" s="47">
        <f t="shared" si="2"/>
        <v>5.7830868874495902</v>
      </c>
      <c r="P12" s="9"/>
    </row>
    <row r="13" spans="1:133">
      <c r="A13" s="12"/>
      <c r="B13" s="25">
        <v>324.11</v>
      </c>
      <c r="C13" s="20" t="s">
        <v>15</v>
      </c>
      <c r="D13" s="46">
        <v>14474</v>
      </c>
      <c r="E13" s="46">
        <v>0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14474</v>
      </c>
      <c r="O13" s="47">
        <f t="shared" si="2"/>
        <v>1.7687889527068312</v>
      </c>
      <c r="P13" s="9"/>
    </row>
    <row r="14" spans="1:133">
      <c r="A14" s="12"/>
      <c r="B14" s="25">
        <v>325.2</v>
      </c>
      <c r="C14" s="20" t="s">
        <v>16</v>
      </c>
      <c r="D14" s="46">
        <v>0</v>
      </c>
      <c r="E14" s="46">
        <v>287215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si="1"/>
        <v>287215</v>
      </c>
      <c r="O14" s="47">
        <f t="shared" si="2"/>
        <v>35.098985702065256</v>
      </c>
      <c r="P14" s="9"/>
    </row>
    <row r="15" spans="1:133">
      <c r="A15" s="12"/>
      <c r="B15" s="25">
        <v>329</v>
      </c>
      <c r="C15" s="20" t="s">
        <v>17</v>
      </c>
      <c r="D15" s="46">
        <v>12229</v>
      </c>
      <c r="E15" s="46">
        <v>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1"/>
        <v>12229</v>
      </c>
      <c r="O15" s="47">
        <f t="shared" si="2"/>
        <v>1.4944396920444825</v>
      </c>
      <c r="P15" s="9"/>
    </row>
    <row r="16" spans="1:133" ht="15.75">
      <c r="A16" s="29" t="s">
        <v>18</v>
      </c>
      <c r="B16" s="30"/>
      <c r="C16" s="31"/>
      <c r="D16" s="32">
        <f t="shared" ref="D16:M16" si="4">SUM(D17:D38)</f>
        <v>1433866</v>
      </c>
      <c r="E16" s="32">
        <f t="shared" si="4"/>
        <v>4413620</v>
      </c>
      <c r="F16" s="32">
        <f t="shared" si="4"/>
        <v>0</v>
      </c>
      <c r="G16" s="32">
        <f t="shared" si="4"/>
        <v>737611</v>
      </c>
      <c r="H16" s="32">
        <f t="shared" si="4"/>
        <v>0</v>
      </c>
      <c r="I16" s="32">
        <f t="shared" si="4"/>
        <v>0</v>
      </c>
      <c r="J16" s="32">
        <f t="shared" si="4"/>
        <v>0</v>
      </c>
      <c r="K16" s="32">
        <f t="shared" si="4"/>
        <v>0</v>
      </c>
      <c r="L16" s="32">
        <f t="shared" si="4"/>
        <v>0</v>
      </c>
      <c r="M16" s="32">
        <f t="shared" si="4"/>
        <v>0</v>
      </c>
      <c r="N16" s="44">
        <f t="shared" si="1"/>
        <v>6585097</v>
      </c>
      <c r="O16" s="45">
        <f t="shared" si="2"/>
        <v>804.72895026273977</v>
      </c>
      <c r="P16" s="10"/>
    </row>
    <row r="17" spans="1:16">
      <c r="A17" s="12"/>
      <c r="B17" s="25">
        <v>331.39</v>
      </c>
      <c r="C17" s="20" t="s">
        <v>22</v>
      </c>
      <c r="D17" s="46">
        <v>0</v>
      </c>
      <c r="E17" s="46">
        <v>67774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1"/>
        <v>67774</v>
      </c>
      <c r="O17" s="47">
        <f t="shared" si="2"/>
        <v>8.2822925577416591</v>
      </c>
      <c r="P17" s="9"/>
    </row>
    <row r="18" spans="1:16">
      <c r="A18" s="12"/>
      <c r="B18" s="25">
        <v>331.5</v>
      </c>
      <c r="C18" s="20" t="s">
        <v>19</v>
      </c>
      <c r="D18" s="46">
        <v>0</v>
      </c>
      <c r="E18" s="46">
        <v>589084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1"/>
        <v>589084</v>
      </c>
      <c r="O18" s="47">
        <f t="shared" si="2"/>
        <v>71.988757179518515</v>
      </c>
      <c r="P18" s="9"/>
    </row>
    <row r="19" spans="1:16">
      <c r="A19" s="12"/>
      <c r="B19" s="25">
        <v>334.1</v>
      </c>
      <c r="C19" s="20" t="s">
        <v>20</v>
      </c>
      <c r="D19" s="46">
        <v>270434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1"/>
        <v>270434</v>
      </c>
      <c r="O19" s="47">
        <f t="shared" si="2"/>
        <v>33.048270805328116</v>
      </c>
      <c r="P19" s="9"/>
    </row>
    <row r="20" spans="1:16">
      <c r="A20" s="12"/>
      <c r="B20" s="25">
        <v>334.2</v>
      </c>
      <c r="C20" s="20" t="s">
        <v>21</v>
      </c>
      <c r="D20" s="46">
        <v>21000</v>
      </c>
      <c r="E20" s="46">
        <v>85405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1"/>
        <v>106405</v>
      </c>
      <c r="O20" s="47">
        <f t="shared" si="2"/>
        <v>13.003177318831725</v>
      </c>
      <c r="P20" s="9"/>
    </row>
    <row r="21" spans="1:16">
      <c r="A21" s="12"/>
      <c r="B21" s="25">
        <v>334.34</v>
      </c>
      <c r="C21" s="20" t="s">
        <v>23</v>
      </c>
      <c r="D21" s="46">
        <v>0</v>
      </c>
      <c r="E21" s="46">
        <v>277316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1"/>
        <v>277316</v>
      </c>
      <c r="O21" s="47">
        <f t="shared" si="2"/>
        <v>33.88928265917145</v>
      </c>
      <c r="P21" s="9"/>
    </row>
    <row r="22" spans="1:16">
      <c r="A22" s="12"/>
      <c r="B22" s="25">
        <v>334.49</v>
      </c>
      <c r="C22" s="20" t="s">
        <v>24</v>
      </c>
      <c r="D22" s="46">
        <v>0</v>
      </c>
      <c r="E22" s="46">
        <v>1461891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ref="N22:N31" si="5">SUM(D22:M22)</f>
        <v>1461891</v>
      </c>
      <c r="O22" s="47">
        <f t="shared" si="2"/>
        <v>178.64976170108761</v>
      </c>
      <c r="P22" s="9"/>
    </row>
    <row r="23" spans="1:16">
      <c r="A23" s="12"/>
      <c r="B23" s="25">
        <v>334.7</v>
      </c>
      <c r="C23" s="20" t="s">
        <v>25</v>
      </c>
      <c r="D23" s="46">
        <v>156353</v>
      </c>
      <c r="E23" s="46">
        <v>0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 t="shared" si="5"/>
        <v>156353</v>
      </c>
      <c r="O23" s="47">
        <f t="shared" si="2"/>
        <v>19.10705120371502</v>
      </c>
      <c r="P23" s="9"/>
    </row>
    <row r="24" spans="1:16">
      <c r="A24" s="12"/>
      <c r="B24" s="25">
        <v>334.89</v>
      </c>
      <c r="C24" s="20" t="s">
        <v>26</v>
      </c>
      <c r="D24" s="46">
        <v>0</v>
      </c>
      <c r="E24" s="46">
        <v>110488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 t="shared" si="5"/>
        <v>110488</v>
      </c>
      <c r="O24" s="47">
        <f t="shared" si="2"/>
        <v>13.502138579982891</v>
      </c>
      <c r="P24" s="9"/>
    </row>
    <row r="25" spans="1:16">
      <c r="A25" s="12"/>
      <c r="B25" s="25">
        <v>334.9</v>
      </c>
      <c r="C25" s="20" t="s">
        <v>27</v>
      </c>
      <c r="D25" s="46">
        <v>0</v>
      </c>
      <c r="E25" s="46">
        <v>176793</v>
      </c>
      <c r="F25" s="46">
        <v>0</v>
      </c>
      <c r="G25" s="46">
        <v>737611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5"/>
        <v>914404</v>
      </c>
      <c r="O25" s="47">
        <f t="shared" si="2"/>
        <v>111.74434803861665</v>
      </c>
      <c r="P25" s="9"/>
    </row>
    <row r="26" spans="1:16">
      <c r="A26" s="12"/>
      <c r="B26" s="25">
        <v>335.12</v>
      </c>
      <c r="C26" s="20" t="s">
        <v>28</v>
      </c>
      <c r="D26" s="46">
        <v>108904</v>
      </c>
      <c r="E26" s="46">
        <v>0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5"/>
        <v>108904</v>
      </c>
      <c r="O26" s="47">
        <f t="shared" si="2"/>
        <v>13.308566540388611</v>
      </c>
      <c r="P26" s="9"/>
    </row>
    <row r="27" spans="1:16">
      <c r="A27" s="12"/>
      <c r="B27" s="25">
        <v>335.13</v>
      </c>
      <c r="C27" s="20" t="s">
        <v>29</v>
      </c>
      <c r="D27" s="46">
        <v>18332</v>
      </c>
      <c r="E27" s="46">
        <v>0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5"/>
        <v>18332</v>
      </c>
      <c r="O27" s="47">
        <f t="shared" si="2"/>
        <v>2.2402541855065379</v>
      </c>
      <c r="P27" s="9"/>
    </row>
    <row r="28" spans="1:16">
      <c r="A28" s="12"/>
      <c r="B28" s="25">
        <v>335.14</v>
      </c>
      <c r="C28" s="20" t="s">
        <v>30</v>
      </c>
      <c r="D28" s="46">
        <v>3039</v>
      </c>
      <c r="E28" s="46">
        <v>0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5"/>
        <v>3039</v>
      </c>
      <c r="O28" s="47">
        <f t="shared" si="2"/>
        <v>0.37137968960039103</v>
      </c>
      <c r="P28" s="9"/>
    </row>
    <row r="29" spans="1:16">
      <c r="A29" s="12"/>
      <c r="B29" s="25">
        <v>335.15</v>
      </c>
      <c r="C29" s="20" t="s">
        <v>31</v>
      </c>
      <c r="D29" s="46">
        <v>67</v>
      </c>
      <c r="E29" s="46">
        <v>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5"/>
        <v>67</v>
      </c>
      <c r="O29" s="47">
        <f t="shared" si="2"/>
        <v>8.1877062202126358E-3</v>
      </c>
      <c r="P29" s="9"/>
    </row>
    <row r="30" spans="1:16">
      <c r="A30" s="12"/>
      <c r="B30" s="25">
        <v>335.16</v>
      </c>
      <c r="C30" s="20" t="s">
        <v>32</v>
      </c>
      <c r="D30" s="46">
        <v>387376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5"/>
        <v>387376</v>
      </c>
      <c r="O30" s="47">
        <f t="shared" si="2"/>
        <v>47.339117683001341</v>
      </c>
      <c r="P30" s="9"/>
    </row>
    <row r="31" spans="1:16">
      <c r="A31" s="12"/>
      <c r="B31" s="25">
        <v>335.19</v>
      </c>
      <c r="C31" s="20" t="s">
        <v>47</v>
      </c>
      <c r="D31" s="46">
        <v>311455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5"/>
        <v>311455</v>
      </c>
      <c r="O31" s="47">
        <f t="shared" si="2"/>
        <v>38.061224489795919</v>
      </c>
      <c r="P31" s="9"/>
    </row>
    <row r="32" spans="1:16">
      <c r="A32" s="12"/>
      <c r="B32" s="25">
        <v>335.22</v>
      </c>
      <c r="C32" s="20" t="s">
        <v>33</v>
      </c>
      <c r="D32" s="46">
        <v>0</v>
      </c>
      <c r="E32" s="46">
        <v>89858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ref="N32:N40" si="6">SUM(D32:M32)</f>
        <v>89858</v>
      </c>
      <c r="O32" s="47">
        <f t="shared" si="2"/>
        <v>10.981058291580105</v>
      </c>
      <c r="P32" s="9"/>
    </row>
    <row r="33" spans="1:16">
      <c r="A33" s="12"/>
      <c r="B33" s="25">
        <v>335.49</v>
      </c>
      <c r="C33" s="20" t="s">
        <v>34</v>
      </c>
      <c r="D33" s="46">
        <v>0</v>
      </c>
      <c r="E33" s="46">
        <v>747449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6"/>
        <v>747449</v>
      </c>
      <c r="O33" s="47">
        <f t="shared" si="2"/>
        <v>91.341683978980811</v>
      </c>
      <c r="P33" s="9"/>
    </row>
    <row r="34" spans="1:16">
      <c r="A34" s="12"/>
      <c r="B34" s="25">
        <v>335.5</v>
      </c>
      <c r="C34" s="20" t="s">
        <v>35</v>
      </c>
      <c r="D34" s="46">
        <v>0</v>
      </c>
      <c r="E34" s="46">
        <v>748412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6"/>
        <v>748412</v>
      </c>
      <c r="O34" s="47">
        <f t="shared" si="2"/>
        <v>91.459366980325058</v>
      </c>
      <c r="P34" s="9"/>
    </row>
    <row r="35" spans="1:16">
      <c r="A35" s="12"/>
      <c r="B35" s="25">
        <v>335.9</v>
      </c>
      <c r="C35" s="20" t="s">
        <v>36</v>
      </c>
      <c r="D35" s="46">
        <v>116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6"/>
        <v>116</v>
      </c>
      <c r="O35" s="47">
        <f t="shared" si="2"/>
        <v>1.4175730172308445E-2</v>
      </c>
      <c r="P35" s="9"/>
    </row>
    <row r="36" spans="1:16">
      <c r="A36" s="12"/>
      <c r="B36" s="25">
        <v>337.2</v>
      </c>
      <c r="C36" s="20" t="s">
        <v>37</v>
      </c>
      <c r="D36" s="46">
        <v>58094</v>
      </c>
      <c r="E36" s="46">
        <v>59150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6"/>
        <v>117244</v>
      </c>
      <c r="O36" s="47">
        <f t="shared" si="2"/>
        <v>14.327752657949407</v>
      </c>
      <c r="P36" s="9"/>
    </row>
    <row r="37" spans="1:16">
      <c r="A37" s="12"/>
      <c r="B37" s="25">
        <v>337.3</v>
      </c>
      <c r="C37" s="20" t="s">
        <v>38</v>
      </c>
      <c r="D37" s="46">
        <v>48427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6"/>
        <v>48427</v>
      </c>
      <c r="O37" s="47">
        <f t="shared" ref="O37:O61" si="7">(N37/O$63)</f>
        <v>5.9180007332274229</v>
      </c>
      <c r="P37" s="9"/>
    </row>
    <row r="38" spans="1:16">
      <c r="A38" s="12"/>
      <c r="B38" s="25">
        <v>339</v>
      </c>
      <c r="C38" s="20" t="s">
        <v>39</v>
      </c>
      <c r="D38" s="46">
        <v>50269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6"/>
        <v>50269</v>
      </c>
      <c r="O38" s="47">
        <f t="shared" si="7"/>
        <v>6.1431015519980443</v>
      </c>
      <c r="P38" s="9"/>
    </row>
    <row r="39" spans="1:16" ht="15.75">
      <c r="A39" s="29" t="s">
        <v>44</v>
      </c>
      <c r="B39" s="30"/>
      <c r="C39" s="31"/>
      <c r="D39" s="32">
        <f t="shared" ref="D39:M39" si="8">SUM(D40:D51)</f>
        <v>209545</v>
      </c>
      <c r="E39" s="32">
        <f t="shared" si="8"/>
        <v>553009</v>
      </c>
      <c r="F39" s="32">
        <f t="shared" si="8"/>
        <v>0</v>
      </c>
      <c r="G39" s="32">
        <f t="shared" si="8"/>
        <v>0</v>
      </c>
      <c r="H39" s="32">
        <f t="shared" si="8"/>
        <v>0</v>
      </c>
      <c r="I39" s="32">
        <f t="shared" si="8"/>
        <v>0</v>
      </c>
      <c r="J39" s="32">
        <f t="shared" si="8"/>
        <v>0</v>
      </c>
      <c r="K39" s="32">
        <f t="shared" si="8"/>
        <v>0</v>
      </c>
      <c r="L39" s="32">
        <f t="shared" si="8"/>
        <v>0</v>
      </c>
      <c r="M39" s="32">
        <f t="shared" si="8"/>
        <v>0</v>
      </c>
      <c r="N39" s="32">
        <f t="shared" si="6"/>
        <v>762554</v>
      </c>
      <c r="O39" s="45">
        <f t="shared" si="7"/>
        <v>93.187584015642187</v>
      </c>
      <c r="P39" s="10"/>
    </row>
    <row r="40" spans="1:16">
      <c r="A40" s="12"/>
      <c r="B40" s="25">
        <v>341.1</v>
      </c>
      <c r="C40" s="20" t="s">
        <v>48</v>
      </c>
      <c r="D40" s="46">
        <v>0</v>
      </c>
      <c r="E40" s="46">
        <v>27710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6"/>
        <v>27710</v>
      </c>
      <c r="O40" s="47">
        <f t="shared" si="7"/>
        <v>3.3862886471954052</v>
      </c>
      <c r="P40" s="9"/>
    </row>
    <row r="41" spans="1:16">
      <c r="A41" s="12"/>
      <c r="B41" s="25">
        <v>341.15</v>
      </c>
      <c r="C41" s="20" t="s">
        <v>49</v>
      </c>
      <c r="D41" s="46">
        <v>0</v>
      </c>
      <c r="E41" s="46">
        <v>5721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ref="N41:N51" si="9">SUM(D41:M41)</f>
        <v>5721</v>
      </c>
      <c r="O41" s="47">
        <f t="shared" si="7"/>
        <v>0.69913234754979836</v>
      </c>
      <c r="P41" s="9"/>
    </row>
    <row r="42" spans="1:16">
      <c r="A42" s="12"/>
      <c r="B42" s="25">
        <v>341.51</v>
      </c>
      <c r="C42" s="20" t="s">
        <v>50</v>
      </c>
      <c r="D42" s="46">
        <v>56881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9"/>
        <v>56881</v>
      </c>
      <c r="O42" s="47">
        <f t="shared" si="7"/>
        <v>6.9511181718196262</v>
      </c>
      <c r="P42" s="9"/>
    </row>
    <row r="43" spans="1:16">
      <c r="A43" s="12"/>
      <c r="B43" s="25">
        <v>341.52</v>
      </c>
      <c r="C43" s="20" t="s">
        <v>51</v>
      </c>
      <c r="D43" s="46">
        <v>3556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9"/>
        <v>3556</v>
      </c>
      <c r="O43" s="47">
        <f t="shared" si="7"/>
        <v>0.4345594525235244</v>
      </c>
      <c r="P43" s="9"/>
    </row>
    <row r="44" spans="1:16">
      <c r="A44" s="12"/>
      <c r="B44" s="25">
        <v>341.53</v>
      </c>
      <c r="C44" s="20" t="s">
        <v>52</v>
      </c>
      <c r="D44" s="46">
        <v>9342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9"/>
        <v>9342</v>
      </c>
      <c r="O44" s="47">
        <f t="shared" si="7"/>
        <v>1.1416350971526334</v>
      </c>
      <c r="P44" s="9"/>
    </row>
    <row r="45" spans="1:16">
      <c r="A45" s="12"/>
      <c r="B45" s="25">
        <v>341.56</v>
      </c>
      <c r="C45" s="20" t="s">
        <v>53</v>
      </c>
      <c r="D45" s="46">
        <v>5733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9"/>
        <v>5733</v>
      </c>
      <c r="O45" s="47">
        <f t="shared" si="7"/>
        <v>0.70059880239520955</v>
      </c>
      <c r="P45" s="9"/>
    </row>
    <row r="46" spans="1:16">
      <c r="A46" s="12"/>
      <c r="B46" s="25">
        <v>341.9</v>
      </c>
      <c r="C46" s="20" t="s">
        <v>54</v>
      </c>
      <c r="D46" s="46">
        <v>0</v>
      </c>
      <c r="E46" s="46">
        <v>8179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9"/>
        <v>8179</v>
      </c>
      <c r="O46" s="47">
        <f t="shared" si="7"/>
        <v>0.99951118171819631</v>
      </c>
      <c r="P46" s="9"/>
    </row>
    <row r="47" spans="1:16">
      <c r="A47" s="12"/>
      <c r="B47" s="25">
        <v>342.3</v>
      </c>
      <c r="C47" s="20" t="s">
        <v>55</v>
      </c>
      <c r="D47" s="46">
        <v>122640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9"/>
        <v>122640</v>
      </c>
      <c r="O47" s="47">
        <f t="shared" si="7"/>
        <v>14.987168520102651</v>
      </c>
      <c r="P47" s="9"/>
    </row>
    <row r="48" spans="1:16">
      <c r="A48" s="12"/>
      <c r="B48" s="25">
        <v>342.9</v>
      </c>
      <c r="C48" s="20" t="s">
        <v>56</v>
      </c>
      <c r="D48" s="46">
        <v>0</v>
      </c>
      <c r="E48" s="46">
        <v>228434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9"/>
        <v>228434</v>
      </c>
      <c r="O48" s="47">
        <f t="shared" si="7"/>
        <v>27.915678846388854</v>
      </c>
      <c r="P48" s="9"/>
    </row>
    <row r="49" spans="1:119">
      <c r="A49" s="12"/>
      <c r="B49" s="25">
        <v>343.4</v>
      </c>
      <c r="C49" s="20" t="s">
        <v>57</v>
      </c>
      <c r="D49" s="46">
        <v>0</v>
      </c>
      <c r="E49" s="46">
        <v>282965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9"/>
        <v>282965</v>
      </c>
      <c r="O49" s="47">
        <f t="shared" si="7"/>
        <v>34.579616277648782</v>
      </c>
      <c r="P49" s="9"/>
    </row>
    <row r="50" spans="1:119">
      <c r="A50" s="12"/>
      <c r="B50" s="25">
        <v>347.2</v>
      </c>
      <c r="C50" s="20" t="s">
        <v>58</v>
      </c>
      <c r="D50" s="46">
        <v>3843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9"/>
        <v>3843</v>
      </c>
      <c r="O50" s="47">
        <f t="shared" si="7"/>
        <v>0.46963216424294268</v>
      </c>
      <c r="P50" s="9"/>
    </row>
    <row r="51" spans="1:119">
      <c r="A51" s="12"/>
      <c r="B51" s="25">
        <v>347.5</v>
      </c>
      <c r="C51" s="20" t="s">
        <v>59</v>
      </c>
      <c r="D51" s="46">
        <v>7550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9"/>
        <v>7550</v>
      </c>
      <c r="O51" s="47">
        <f t="shared" si="7"/>
        <v>0.92264450690455824</v>
      </c>
      <c r="P51" s="9"/>
    </row>
    <row r="52" spans="1:119" ht="15.75">
      <c r="A52" s="29" t="s">
        <v>45</v>
      </c>
      <c r="B52" s="30"/>
      <c r="C52" s="31"/>
      <c r="D52" s="32">
        <f t="shared" ref="D52:M52" si="10">SUM(D53:D54)</f>
        <v>14856</v>
      </c>
      <c r="E52" s="32">
        <f t="shared" si="10"/>
        <v>105905</v>
      </c>
      <c r="F52" s="32">
        <f t="shared" si="10"/>
        <v>0</v>
      </c>
      <c r="G52" s="32">
        <f t="shared" si="10"/>
        <v>0</v>
      </c>
      <c r="H52" s="32">
        <f t="shared" si="10"/>
        <v>0</v>
      </c>
      <c r="I52" s="32">
        <f t="shared" si="10"/>
        <v>0</v>
      </c>
      <c r="J52" s="32">
        <f t="shared" si="10"/>
        <v>0</v>
      </c>
      <c r="K52" s="32">
        <f t="shared" si="10"/>
        <v>0</v>
      </c>
      <c r="L52" s="32">
        <f t="shared" si="10"/>
        <v>0</v>
      </c>
      <c r="M52" s="32">
        <f t="shared" si="10"/>
        <v>0</v>
      </c>
      <c r="N52" s="32">
        <f t="shared" ref="N52:N61" si="11">SUM(D52:M52)</f>
        <v>120761</v>
      </c>
      <c r="O52" s="45">
        <f t="shared" si="7"/>
        <v>14.757546132225345</v>
      </c>
      <c r="P52" s="10"/>
    </row>
    <row r="53" spans="1:119">
      <c r="A53" s="13"/>
      <c r="B53" s="39">
        <v>352</v>
      </c>
      <c r="C53" s="21" t="s">
        <v>62</v>
      </c>
      <c r="D53" s="46">
        <v>2102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1"/>
        <v>2102</v>
      </c>
      <c r="O53" s="47">
        <f t="shared" si="7"/>
        <v>0.25687400708786506</v>
      </c>
      <c r="P53" s="9"/>
    </row>
    <row r="54" spans="1:119">
      <c r="A54" s="13"/>
      <c r="B54" s="39">
        <v>359</v>
      </c>
      <c r="C54" s="21" t="s">
        <v>63</v>
      </c>
      <c r="D54" s="46">
        <v>12754</v>
      </c>
      <c r="E54" s="46">
        <v>105905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1"/>
        <v>118659</v>
      </c>
      <c r="O54" s="47">
        <f t="shared" si="7"/>
        <v>14.500672125137481</v>
      </c>
      <c r="P54" s="9"/>
    </row>
    <row r="55" spans="1:119" ht="15.75">
      <c r="A55" s="29" t="s">
        <v>3</v>
      </c>
      <c r="B55" s="30"/>
      <c r="C55" s="31"/>
      <c r="D55" s="32">
        <f t="shared" ref="D55:M55" si="12">SUM(D56:D58)</f>
        <v>179985</v>
      </c>
      <c r="E55" s="32">
        <f t="shared" si="12"/>
        <v>116394</v>
      </c>
      <c r="F55" s="32">
        <f t="shared" si="12"/>
        <v>3434</v>
      </c>
      <c r="G55" s="32">
        <f t="shared" si="12"/>
        <v>4356</v>
      </c>
      <c r="H55" s="32">
        <f t="shared" si="12"/>
        <v>0</v>
      </c>
      <c r="I55" s="32">
        <f t="shared" si="12"/>
        <v>0</v>
      </c>
      <c r="J55" s="32">
        <f t="shared" si="12"/>
        <v>0</v>
      </c>
      <c r="K55" s="32">
        <f t="shared" si="12"/>
        <v>0</v>
      </c>
      <c r="L55" s="32">
        <f t="shared" si="12"/>
        <v>0</v>
      </c>
      <c r="M55" s="32">
        <f t="shared" si="12"/>
        <v>0</v>
      </c>
      <c r="N55" s="32">
        <f t="shared" si="11"/>
        <v>304169</v>
      </c>
      <c r="O55" s="45">
        <f t="shared" si="7"/>
        <v>37.170841989490405</v>
      </c>
      <c r="P55" s="10"/>
    </row>
    <row r="56" spans="1:119">
      <c r="A56" s="12"/>
      <c r="B56" s="25">
        <v>361.1</v>
      </c>
      <c r="C56" s="20" t="s">
        <v>64</v>
      </c>
      <c r="D56" s="46">
        <v>5744</v>
      </c>
      <c r="E56" s="46">
        <v>16574</v>
      </c>
      <c r="F56" s="46">
        <v>3434</v>
      </c>
      <c r="G56" s="46">
        <v>4356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1"/>
        <v>30108</v>
      </c>
      <c r="O56" s="47">
        <f t="shared" si="7"/>
        <v>3.6793352071367469</v>
      </c>
      <c r="P56" s="9"/>
    </row>
    <row r="57" spans="1:119">
      <c r="A57" s="12"/>
      <c r="B57" s="25">
        <v>362</v>
      </c>
      <c r="C57" s="20" t="s">
        <v>65</v>
      </c>
      <c r="D57" s="46">
        <v>19313</v>
      </c>
      <c r="E57" s="46">
        <v>71469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1"/>
        <v>90782</v>
      </c>
      <c r="O57" s="47">
        <f t="shared" si="7"/>
        <v>11.093975314676769</v>
      </c>
      <c r="P57" s="9"/>
    </row>
    <row r="58" spans="1:119">
      <c r="A58" s="12"/>
      <c r="B58" s="25">
        <v>369.9</v>
      </c>
      <c r="C58" s="20" t="s">
        <v>66</v>
      </c>
      <c r="D58" s="46">
        <v>154928</v>
      </c>
      <c r="E58" s="46">
        <v>28351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1"/>
        <v>183279</v>
      </c>
      <c r="O58" s="47">
        <f t="shared" si="7"/>
        <v>22.397531467676892</v>
      </c>
      <c r="P58" s="9"/>
    </row>
    <row r="59" spans="1:119" ht="15.75">
      <c r="A59" s="29" t="s">
        <v>46</v>
      </c>
      <c r="B59" s="30"/>
      <c r="C59" s="31"/>
      <c r="D59" s="32">
        <f t="shared" ref="D59:M59" si="13">SUM(D60:D60)</f>
        <v>460369</v>
      </c>
      <c r="E59" s="32">
        <f t="shared" si="13"/>
        <v>2496809</v>
      </c>
      <c r="F59" s="32">
        <f t="shared" si="13"/>
        <v>200000</v>
      </c>
      <c r="G59" s="32">
        <f t="shared" si="13"/>
        <v>0</v>
      </c>
      <c r="H59" s="32">
        <f t="shared" si="13"/>
        <v>0</v>
      </c>
      <c r="I59" s="32">
        <f t="shared" si="13"/>
        <v>0</v>
      </c>
      <c r="J59" s="32">
        <f t="shared" si="13"/>
        <v>0</v>
      </c>
      <c r="K59" s="32">
        <f t="shared" si="13"/>
        <v>0</v>
      </c>
      <c r="L59" s="32">
        <f t="shared" si="13"/>
        <v>0</v>
      </c>
      <c r="M59" s="32">
        <f t="shared" si="13"/>
        <v>0</v>
      </c>
      <c r="N59" s="32">
        <f t="shared" si="11"/>
        <v>3157178</v>
      </c>
      <c r="O59" s="45">
        <f t="shared" si="7"/>
        <v>385.82158132714164</v>
      </c>
      <c r="P59" s="9"/>
    </row>
    <row r="60" spans="1:119" ht="15.75" thickBot="1">
      <c r="A60" s="12"/>
      <c r="B60" s="25">
        <v>381</v>
      </c>
      <c r="C60" s="20" t="s">
        <v>67</v>
      </c>
      <c r="D60" s="46">
        <v>460369</v>
      </c>
      <c r="E60" s="46">
        <v>2496809</v>
      </c>
      <c r="F60" s="46">
        <v>200000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1"/>
        <v>3157178</v>
      </c>
      <c r="O60" s="47">
        <f t="shared" si="7"/>
        <v>385.82158132714164</v>
      </c>
      <c r="P60" s="9"/>
    </row>
    <row r="61" spans="1:119" ht="16.5" thickBot="1">
      <c r="A61" s="14" t="s">
        <v>60</v>
      </c>
      <c r="B61" s="23"/>
      <c r="C61" s="22"/>
      <c r="D61" s="15">
        <f t="shared" ref="D61:M61" si="14">SUM(D5,D11,D16,D39,D52,D55,D59)</f>
        <v>4408262</v>
      </c>
      <c r="E61" s="15">
        <f t="shared" si="14"/>
        <v>8158342</v>
      </c>
      <c r="F61" s="15">
        <f t="shared" si="14"/>
        <v>450405</v>
      </c>
      <c r="G61" s="15">
        <f t="shared" si="14"/>
        <v>741967</v>
      </c>
      <c r="H61" s="15">
        <f t="shared" si="14"/>
        <v>0</v>
      </c>
      <c r="I61" s="15">
        <f t="shared" si="14"/>
        <v>0</v>
      </c>
      <c r="J61" s="15">
        <f t="shared" si="14"/>
        <v>0</v>
      </c>
      <c r="K61" s="15">
        <f t="shared" si="14"/>
        <v>0</v>
      </c>
      <c r="L61" s="15">
        <f t="shared" si="14"/>
        <v>0</v>
      </c>
      <c r="M61" s="15">
        <f t="shared" si="14"/>
        <v>0</v>
      </c>
      <c r="N61" s="15">
        <f t="shared" si="11"/>
        <v>13758976</v>
      </c>
      <c r="O61" s="38">
        <f t="shared" si="7"/>
        <v>1681.4097519247221</v>
      </c>
      <c r="P61" s="6"/>
      <c r="Q61" s="2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  <c r="AY61" s="5"/>
      <c r="AZ61" s="5"/>
      <c r="BA61" s="5"/>
      <c r="BB61" s="5"/>
      <c r="BC61" s="5"/>
      <c r="BD61" s="5"/>
      <c r="BE61" s="5"/>
      <c r="BF61" s="5"/>
      <c r="BG61" s="5"/>
      <c r="BH61" s="5"/>
      <c r="BI61" s="5"/>
      <c r="BJ61" s="5"/>
      <c r="BK61" s="5"/>
      <c r="BL61" s="5"/>
      <c r="BM61" s="5"/>
      <c r="BN61" s="5"/>
      <c r="BO61" s="5"/>
      <c r="BP61" s="5"/>
      <c r="BQ61" s="5"/>
      <c r="BR61" s="5"/>
      <c r="BS61" s="5"/>
      <c r="BT61" s="5"/>
      <c r="BU61" s="5"/>
      <c r="BV61" s="5"/>
      <c r="BW61" s="5"/>
      <c r="BX61" s="5"/>
      <c r="BY61" s="5"/>
      <c r="BZ61" s="5"/>
      <c r="CA61" s="5"/>
      <c r="CB61" s="5"/>
      <c r="CC61" s="5"/>
      <c r="CD61" s="5"/>
      <c r="CE61" s="5"/>
      <c r="CF61" s="5"/>
      <c r="CG61" s="5"/>
      <c r="CH61" s="5"/>
      <c r="CI61" s="5"/>
      <c r="CJ61" s="5"/>
      <c r="CK61" s="5"/>
      <c r="CL61" s="5"/>
      <c r="CM61" s="5"/>
      <c r="CN61" s="5"/>
      <c r="CO61" s="5"/>
      <c r="CP61" s="5"/>
      <c r="CQ61" s="5"/>
      <c r="CR61" s="5"/>
      <c r="CS61" s="5"/>
      <c r="CT61" s="5"/>
      <c r="CU61" s="5"/>
      <c r="CV61" s="5"/>
      <c r="CW61" s="5"/>
      <c r="CX61" s="5"/>
      <c r="CY61" s="5"/>
      <c r="CZ61" s="5"/>
      <c r="DA61" s="5"/>
      <c r="DB61" s="5"/>
      <c r="DC61" s="5"/>
      <c r="DD61" s="5"/>
      <c r="DE61" s="5"/>
      <c r="DF61" s="5"/>
      <c r="DG61" s="5"/>
      <c r="DH61" s="5"/>
      <c r="DI61" s="5"/>
      <c r="DJ61" s="5"/>
      <c r="DK61" s="5"/>
      <c r="DL61" s="5"/>
      <c r="DM61" s="5"/>
      <c r="DN61" s="5"/>
      <c r="DO61" s="5"/>
    </row>
    <row r="62" spans="1:119">
      <c r="A62" s="16"/>
      <c r="B62" s="18"/>
      <c r="C62" s="18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9"/>
    </row>
    <row r="63" spans="1:119">
      <c r="A63" s="40"/>
      <c r="B63" s="41"/>
      <c r="C63" s="41"/>
      <c r="D63" s="42"/>
      <c r="E63" s="42"/>
      <c r="F63" s="42"/>
      <c r="G63" s="42"/>
      <c r="H63" s="42"/>
      <c r="I63" s="42"/>
      <c r="J63" s="42"/>
      <c r="K63" s="42"/>
      <c r="L63" s="119" t="s">
        <v>74</v>
      </c>
      <c r="M63" s="119"/>
      <c r="N63" s="119"/>
      <c r="O63" s="43">
        <v>8183</v>
      </c>
    </row>
    <row r="64" spans="1:119">
      <c r="A64" s="120"/>
      <c r="B64" s="97"/>
      <c r="C64" s="97"/>
      <c r="D64" s="97"/>
      <c r="E64" s="97"/>
      <c r="F64" s="97"/>
      <c r="G64" s="97"/>
      <c r="H64" s="97"/>
      <c r="I64" s="97"/>
      <c r="J64" s="97"/>
      <c r="K64" s="97"/>
      <c r="L64" s="97"/>
      <c r="M64" s="97"/>
      <c r="N64" s="97"/>
      <c r="O64" s="98"/>
    </row>
    <row r="65" spans="1:15" ht="15.75" thickBot="1">
      <c r="A65" s="121" t="s">
        <v>90</v>
      </c>
      <c r="B65" s="100"/>
      <c r="C65" s="100"/>
      <c r="D65" s="100"/>
      <c r="E65" s="100"/>
      <c r="F65" s="100"/>
      <c r="G65" s="100"/>
      <c r="H65" s="100"/>
      <c r="I65" s="100"/>
      <c r="J65" s="100"/>
      <c r="K65" s="100"/>
      <c r="L65" s="100"/>
      <c r="M65" s="100"/>
      <c r="N65" s="100"/>
      <c r="O65" s="101"/>
    </row>
  </sheetData>
  <mergeCells count="10">
    <mergeCell ref="A65:O65"/>
    <mergeCell ref="A64:O64"/>
    <mergeCell ref="L63:N63"/>
    <mergeCell ref="A1:O1"/>
    <mergeCell ref="D3:H3"/>
    <mergeCell ref="I3:J3"/>
    <mergeCell ref="K3:L3"/>
    <mergeCell ref="O3:O4"/>
    <mergeCell ref="A2:O2"/>
    <mergeCell ref="A3:C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EC66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75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100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68</v>
      </c>
      <c r="B3" s="109"/>
      <c r="C3" s="110"/>
      <c r="D3" s="129" t="s">
        <v>40</v>
      </c>
      <c r="E3" s="130"/>
      <c r="F3" s="130"/>
      <c r="G3" s="130"/>
      <c r="H3" s="131"/>
      <c r="I3" s="129" t="s">
        <v>41</v>
      </c>
      <c r="J3" s="131"/>
      <c r="K3" s="129" t="s">
        <v>43</v>
      </c>
      <c r="L3" s="131"/>
      <c r="M3" s="36"/>
      <c r="N3" s="37"/>
      <c r="O3" s="132" t="s">
        <v>73</v>
      </c>
      <c r="P3" s="11"/>
      <c r="Q3"/>
    </row>
    <row r="4" spans="1:133" ht="32.25" customHeight="1" thickBot="1">
      <c r="A4" s="111"/>
      <c r="B4" s="112"/>
      <c r="C4" s="113"/>
      <c r="D4" s="34" t="s">
        <v>4</v>
      </c>
      <c r="E4" s="34" t="s">
        <v>69</v>
      </c>
      <c r="F4" s="34" t="s">
        <v>70</v>
      </c>
      <c r="G4" s="34" t="s">
        <v>71</v>
      </c>
      <c r="H4" s="34" t="s">
        <v>5</v>
      </c>
      <c r="I4" s="34" t="s">
        <v>6</v>
      </c>
      <c r="J4" s="35" t="s">
        <v>72</v>
      </c>
      <c r="K4" s="35" t="s">
        <v>7</v>
      </c>
      <c r="L4" s="35" t="s">
        <v>8</v>
      </c>
      <c r="M4" s="35" t="s">
        <v>9</v>
      </c>
      <c r="N4" s="35" t="s">
        <v>42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</v>
      </c>
      <c r="B5" s="26"/>
      <c r="C5" s="26"/>
      <c r="D5" s="27">
        <f t="shared" ref="D5:M5" si="0">SUM(D6:D10)</f>
        <v>2118082</v>
      </c>
      <c r="E5" s="27">
        <f t="shared" si="0"/>
        <v>212319</v>
      </c>
      <c r="F5" s="27">
        <f t="shared" si="0"/>
        <v>315238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17" si="1">SUM(D5:M5)</f>
        <v>2645639</v>
      </c>
      <c r="O5" s="33">
        <f t="shared" ref="O5:O36" si="2">(N5/O$64)</f>
        <v>319.25171956075781</v>
      </c>
      <c r="P5" s="6"/>
    </row>
    <row r="6" spans="1:133">
      <c r="A6" s="12"/>
      <c r="B6" s="25">
        <v>311</v>
      </c>
      <c r="C6" s="20" t="s">
        <v>2</v>
      </c>
      <c r="D6" s="46">
        <v>2086064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2086064</v>
      </c>
      <c r="O6" s="47">
        <f t="shared" si="2"/>
        <v>251.72728369735731</v>
      </c>
      <c r="P6" s="9"/>
    </row>
    <row r="7" spans="1:133">
      <c r="A7" s="12"/>
      <c r="B7" s="25">
        <v>312.10000000000002</v>
      </c>
      <c r="C7" s="20" t="s">
        <v>10</v>
      </c>
      <c r="D7" s="46">
        <v>0</v>
      </c>
      <c r="E7" s="46">
        <v>197647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197647</v>
      </c>
      <c r="O7" s="47">
        <f t="shared" si="2"/>
        <v>23.850247375407264</v>
      </c>
      <c r="P7" s="9"/>
    </row>
    <row r="8" spans="1:133">
      <c r="A8" s="12"/>
      <c r="B8" s="25">
        <v>312.3</v>
      </c>
      <c r="C8" s="20" t="s">
        <v>11</v>
      </c>
      <c r="D8" s="46">
        <v>0</v>
      </c>
      <c r="E8" s="46">
        <v>14672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14672</v>
      </c>
      <c r="O8" s="47">
        <f t="shared" si="2"/>
        <v>1.7704838904307951</v>
      </c>
      <c r="P8" s="9"/>
    </row>
    <row r="9" spans="1:133">
      <c r="A9" s="12"/>
      <c r="B9" s="25">
        <v>312.60000000000002</v>
      </c>
      <c r="C9" s="20" t="s">
        <v>12</v>
      </c>
      <c r="D9" s="46">
        <v>0</v>
      </c>
      <c r="E9" s="46">
        <v>0</v>
      </c>
      <c r="F9" s="46">
        <v>315238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315238</v>
      </c>
      <c r="O9" s="47">
        <f t="shared" si="2"/>
        <v>38.040062748883791</v>
      </c>
      <c r="P9" s="9"/>
    </row>
    <row r="10" spans="1:133">
      <c r="A10" s="12"/>
      <c r="B10" s="25">
        <v>315</v>
      </c>
      <c r="C10" s="20" t="s">
        <v>13</v>
      </c>
      <c r="D10" s="46">
        <v>32018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32018</v>
      </c>
      <c r="O10" s="47">
        <f t="shared" si="2"/>
        <v>3.8636418486786535</v>
      </c>
      <c r="P10" s="9"/>
    </row>
    <row r="11" spans="1:133" ht="15.75">
      <c r="A11" s="29" t="s">
        <v>101</v>
      </c>
      <c r="B11" s="30"/>
      <c r="C11" s="31"/>
      <c r="D11" s="32">
        <f t="shared" ref="D11:M11" si="3">SUM(D12:D13)</f>
        <v>86527</v>
      </c>
      <c r="E11" s="32">
        <f t="shared" si="3"/>
        <v>0</v>
      </c>
      <c r="F11" s="32">
        <f t="shared" si="3"/>
        <v>0</v>
      </c>
      <c r="G11" s="32">
        <f t="shared" si="3"/>
        <v>0</v>
      </c>
      <c r="H11" s="32">
        <f t="shared" si="3"/>
        <v>0</v>
      </c>
      <c r="I11" s="32">
        <f t="shared" si="3"/>
        <v>0</v>
      </c>
      <c r="J11" s="32">
        <f t="shared" si="3"/>
        <v>0</v>
      </c>
      <c r="K11" s="32">
        <f t="shared" si="3"/>
        <v>0</v>
      </c>
      <c r="L11" s="32">
        <f t="shared" si="3"/>
        <v>0</v>
      </c>
      <c r="M11" s="32">
        <f t="shared" si="3"/>
        <v>0</v>
      </c>
      <c r="N11" s="44">
        <f t="shared" si="1"/>
        <v>86527</v>
      </c>
      <c r="O11" s="45">
        <f t="shared" si="2"/>
        <v>10.441293592373597</v>
      </c>
      <c r="P11" s="10"/>
    </row>
    <row r="12" spans="1:133">
      <c r="A12" s="12"/>
      <c r="B12" s="25">
        <v>322</v>
      </c>
      <c r="C12" s="20" t="s">
        <v>0</v>
      </c>
      <c r="D12" s="46">
        <v>67991</v>
      </c>
      <c r="E12" s="46">
        <v>0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1"/>
        <v>67991</v>
      </c>
      <c r="O12" s="47">
        <f t="shared" si="2"/>
        <v>8.2045372269820191</v>
      </c>
      <c r="P12" s="9"/>
    </row>
    <row r="13" spans="1:133">
      <c r="A13" s="12"/>
      <c r="B13" s="25">
        <v>329</v>
      </c>
      <c r="C13" s="20" t="s">
        <v>102</v>
      </c>
      <c r="D13" s="46">
        <v>18536</v>
      </c>
      <c r="E13" s="46">
        <v>0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18536</v>
      </c>
      <c r="O13" s="47">
        <f t="shared" si="2"/>
        <v>2.2367563653915772</v>
      </c>
      <c r="P13" s="9"/>
    </row>
    <row r="14" spans="1:133" ht="15.75">
      <c r="A14" s="29" t="s">
        <v>18</v>
      </c>
      <c r="B14" s="30"/>
      <c r="C14" s="31"/>
      <c r="D14" s="32">
        <f t="shared" ref="D14:M14" si="4">SUM(D15:D34)</f>
        <v>1729057</v>
      </c>
      <c r="E14" s="32">
        <f t="shared" si="4"/>
        <v>3267861</v>
      </c>
      <c r="F14" s="32">
        <f t="shared" si="4"/>
        <v>0</v>
      </c>
      <c r="G14" s="32">
        <f t="shared" si="4"/>
        <v>790205</v>
      </c>
      <c r="H14" s="32">
        <f t="shared" si="4"/>
        <v>0</v>
      </c>
      <c r="I14" s="32">
        <f t="shared" si="4"/>
        <v>0</v>
      </c>
      <c r="J14" s="32">
        <f t="shared" si="4"/>
        <v>0</v>
      </c>
      <c r="K14" s="32">
        <f t="shared" si="4"/>
        <v>0</v>
      </c>
      <c r="L14" s="32">
        <f t="shared" si="4"/>
        <v>0</v>
      </c>
      <c r="M14" s="32">
        <f t="shared" si="4"/>
        <v>0</v>
      </c>
      <c r="N14" s="44">
        <f t="shared" si="1"/>
        <v>5787123</v>
      </c>
      <c r="O14" s="45">
        <f t="shared" si="2"/>
        <v>698.33751659225288</v>
      </c>
      <c r="P14" s="10"/>
    </row>
    <row r="15" spans="1:133">
      <c r="A15" s="12"/>
      <c r="B15" s="25">
        <v>334.1</v>
      </c>
      <c r="C15" s="20" t="s">
        <v>20</v>
      </c>
      <c r="D15" s="46">
        <v>183057</v>
      </c>
      <c r="E15" s="46">
        <v>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1"/>
        <v>183057</v>
      </c>
      <c r="O15" s="47">
        <f t="shared" si="2"/>
        <v>22.089658501267046</v>
      </c>
      <c r="P15" s="9"/>
    </row>
    <row r="16" spans="1:133">
      <c r="A16" s="12"/>
      <c r="B16" s="25">
        <v>334.2</v>
      </c>
      <c r="C16" s="20" t="s">
        <v>21</v>
      </c>
      <c r="D16" s="46">
        <v>66094</v>
      </c>
      <c r="E16" s="46">
        <v>376791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1"/>
        <v>442885</v>
      </c>
      <c r="O16" s="47">
        <f t="shared" si="2"/>
        <v>53.443344998189936</v>
      </c>
      <c r="P16" s="9"/>
    </row>
    <row r="17" spans="1:16">
      <c r="A17" s="12"/>
      <c r="B17" s="25">
        <v>334.34</v>
      </c>
      <c r="C17" s="20" t="s">
        <v>23</v>
      </c>
      <c r="D17" s="46">
        <v>0</v>
      </c>
      <c r="E17" s="46">
        <v>277316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1"/>
        <v>277316</v>
      </c>
      <c r="O17" s="47">
        <f t="shared" si="2"/>
        <v>33.4639797272837</v>
      </c>
      <c r="P17" s="9"/>
    </row>
    <row r="18" spans="1:16">
      <c r="A18" s="12"/>
      <c r="B18" s="25">
        <v>334.49</v>
      </c>
      <c r="C18" s="20" t="s">
        <v>24</v>
      </c>
      <c r="D18" s="46">
        <v>0</v>
      </c>
      <c r="E18" s="46">
        <v>1478825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ref="N18:N31" si="5">SUM(D18:M18)</f>
        <v>1478825</v>
      </c>
      <c r="O18" s="47">
        <f t="shared" si="2"/>
        <v>178.45118860866418</v>
      </c>
      <c r="P18" s="9"/>
    </row>
    <row r="19" spans="1:16">
      <c r="A19" s="12"/>
      <c r="B19" s="25">
        <v>334.7</v>
      </c>
      <c r="C19" s="20" t="s">
        <v>25</v>
      </c>
      <c r="D19" s="46">
        <v>492931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5"/>
        <v>492931</v>
      </c>
      <c r="O19" s="47">
        <f t="shared" si="2"/>
        <v>59.482442379630747</v>
      </c>
      <c r="P19" s="9"/>
    </row>
    <row r="20" spans="1:16">
      <c r="A20" s="12"/>
      <c r="B20" s="25">
        <v>334.82</v>
      </c>
      <c r="C20" s="20" t="s">
        <v>103</v>
      </c>
      <c r="D20" s="46">
        <v>0</v>
      </c>
      <c r="E20" s="46">
        <v>84000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5"/>
        <v>84000</v>
      </c>
      <c r="O20" s="47">
        <f t="shared" si="2"/>
        <v>10.136358151321346</v>
      </c>
      <c r="P20" s="9"/>
    </row>
    <row r="21" spans="1:16">
      <c r="A21" s="12"/>
      <c r="B21" s="25">
        <v>334.83</v>
      </c>
      <c r="C21" s="20" t="s">
        <v>93</v>
      </c>
      <c r="D21" s="46">
        <v>0</v>
      </c>
      <c r="E21" s="46">
        <v>22548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5"/>
        <v>22548</v>
      </c>
      <c r="O21" s="47">
        <f t="shared" si="2"/>
        <v>2.7208881380475445</v>
      </c>
      <c r="P21" s="9"/>
    </row>
    <row r="22" spans="1:16">
      <c r="A22" s="12"/>
      <c r="B22" s="25">
        <v>335.12</v>
      </c>
      <c r="C22" s="20" t="s">
        <v>28</v>
      </c>
      <c r="D22" s="46">
        <v>121355</v>
      </c>
      <c r="E22" s="46">
        <v>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5"/>
        <v>121355</v>
      </c>
      <c r="O22" s="47">
        <f t="shared" si="2"/>
        <v>14.644020755400025</v>
      </c>
      <c r="P22" s="9"/>
    </row>
    <row r="23" spans="1:16">
      <c r="A23" s="12"/>
      <c r="B23" s="25">
        <v>335.13</v>
      </c>
      <c r="C23" s="20" t="s">
        <v>29</v>
      </c>
      <c r="D23" s="46">
        <v>20674</v>
      </c>
      <c r="E23" s="46">
        <v>0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 t="shared" si="5"/>
        <v>20674</v>
      </c>
      <c r="O23" s="47">
        <f t="shared" si="2"/>
        <v>2.4947508145287802</v>
      </c>
      <c r="P23" s="9"/>
    </row>
    <row r="24" spans="1:16">
      <c r="A24" s="12"/>
      <c r="B24" s="25">
        <v>335.14</v>
      </c>
      <c r="C24" s="20" t="s">
        <v>30</v>
      </c>
      <c r="D24" s="46">
        <v>2877</v>
      </c>
      <c r="E24" s="46">
        <v>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 t="shared" si="5"/>
        <v>2877</v>
      </c>
      <c r="O24" s="47">
        <f t="shared" si="2"/>
        <v>0.34717026668275613</v>
      </c>
      <c r="P24" s="9"/>
    </row>
    <row r="25" spans="1:16">
      <c r="A25" s="12"/>
      <c r="B25" s="25">
        <v>335.15</v>
      </c>
      <c r="C25" s="20" t="s">
        <v>31</v>
      </c>
      <c r="D25" s="46">
        <v>116</v>
      </c>
      <c r="E25" s="46">
        <v>0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5"/>
        <v>116</v>
      </c>
      <c r="O25" s="47">
        <f t="shared" si="2"/>
        <v>1.3997827923253289E-2</v>
      </c>
      <c r="P25" s="9"/>
    </row>
    <row r="26" spans="1:16">
      <c r="A26" s="12"/>
      <c r="B26" s="25">
        <v>335.16</v>
      </c>
      <c r="C26" s="20" t="s">
        <v>32</v>
      </c>
      <c r="D26" s="46">
        <v>447331</v>
      </c>
      <c r="E26" s="46">
        <v>0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5"/>
        <v>447331</v>
      </c>
      <c r="O26" s="47">
        <f t="shared" si="2"/>
        <v>53.979847954627729</v>
      </c>
      <c r="P26" s="9"/>
    </row>
    <row r="27" spans="1:16">
      <c r="A27" s="12"/>
      <c r="B27" s="25">
        <v>335.19</v>
      </c>
      <c r="C27" s="20" t="s">
        <v>47</v>
      </c>
      <c r="D27" s="46">
        <v>226625</v>
      </c>
      <c r="E27" s="46">
        <v>0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5"/>
        <v>226625</v>
      </c>
      <c r="O27" s="47">
        <f t="shared" si="2"/>
        <v>27.347049595752384</v>
      </c>
      <c r="P27" s="9"/>
    </row>
    <row r="28" spans="1:16">
      <c r="A28" s="12"/>
      <c r="B28" s="25">
        <v>335.22</v>
      </c>
      <c r="C28" s="20" t="s">
        <v>33</v>
      </c>
      <c r="D28" s="46">
        <v>0</v>
      </c>
      <c r="E28" s="46">
        <v>70043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5"/>
        <v>70043</v>
      </c>
      <c r="O28" s="47">
        <f t="shared" si="2"/>
        <v>8.4521539761071551</v>
      </c>
      <c r="P28" s="9"/>
    </row>
    <row r="29" spans="1:16">
      <c r="A29" s="12"/>
      <c r="B29" s="25">
        <v>335.49</v>
      </c>
      <c r="C29" s="20" t="s">
        <v>34</v>
      </c>
      <c r="D29" s="46">
        <v>0</v>
      </c>
      <c r="E29" s="46">
        <v>768338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5"/>
        <v>768338</v>
      </c>
      <c r="O29" s="47">
        <f t="shared" si="2"/>
        <v>92.716061300832635</v>
      </c>
      <c r="P29" s="9"/>
    </row>
    <row r="30" spans="1:16">
      <c r="A30" s="12"/>
      <c r="B30" s="25">
        <v>335.5</v>
      </c>
      <c r="C30" s="20" t="s">
        <v>35</v>
      </c>
      <c r="D30" s="46">
        <v>0</v>
      </c>
      <c r="E30" s="46">
        <v>190000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5"/>
        <v>190000</v>
      </c>
      <c r="O30" s="47">
        <f t="shared" si="2"/>
        <v>22.927476770845903</v>
      </c>
      <c r="P30" s="9"/>
    </row>
    <row r="31" spans="1:16">
      <c r="A31" s="12"/>
      <c r="B31" s="25">
        <v>335.9</v>
      </c>
      <c r="C31" s="20" t="s">
        <v>36</v>
      </c>
      <c r="D31" s="46">
        <v>0</v>
      </c>
      <c r="E31" s="46">
        <v>0</v>
      </c>
      <c r="F31" s="46">
        <v>0</v>
      </c>
      <c r="G31" s="46">
        <v>790205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5"/>
        <v>790205</v>
      </c>
      <c r="O31" s="47">
        <f t="shared" si="2"/>
        <v>95.354772535296249</v>
      </c>
      <c r="P31" s="9"/>
    </row>
    <row r="32" spans="1:16">
      <c r="A32" s="12"/>
      <c r="B32" s="25">
        <v>337.2</v>
      </c>
      <c r="C32" s="20" t="s">
        <v>37</v>
      </c>
      <c r="D32" s="46">
        <v>47479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>SUM(D32:M32)</f>
        <v>47479</v>
      </c>
      <c r="O32" s="47">
        <f t="shared" si="2"/>
        <v>5.7293351031736455</v>
      </c>
      <c r="P32" s="9"/>
    </row>
    <row r="33" spans="1:16">
      <c r="A33" s="12"/>
      <c r="B33" s="25">
        <v>337.3</v>
      </c>
      <c r="C33" s="20" t="s">
        <v>38</v>
      </c>
      <c r="D33" s="46">
        <v>70425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>SUM(D33:M33)</f>
        <v>70425</v>
      </c>
      <c r="O33" s="47">
        <f t="shared" si="2"/>
        <v>8.498250271509594</v>
      </c>
      <c r="P33" s="9"/>
    </row>
    <row r="34" spans="1:16">
      <c r="A34" s="12"/>
      <c r="B34" s="25">
        <v>339</v>
      </c>
      <c r="C34" s="20" t="s">
        <v>39</v>
      </c>
      <c r="D34" s="46">
        <v>50093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>SUM(D34:M34)</f>
        <v>50093</v>
      </c>
      <c r="O34" s="47">
        <f t="shared" si="2"/>
        <v>6.0447689151683361</v>
      </c>
      <c r="P34" s="9"/>
    </row>
    <row r="35" spans="1:16" ht="15.75">
      <c r="A35" s="29" t="s">
        <v>44</v>
      </c>
      <c r="B35" s="30"/>
      <c r="C35" s="31"/>
      <c r="D35" s="32">
        <f t="shared" ref="D35:M35" si="6">SUM(D36:D48)</f>
        <v>228509</v>
      </c>
      <c r="E35" s="32">
        <f t="shared" si="6"/>
        <v>552398</v>
      </c>
      <c r="F35" s="32">
        <f t="shared" si="6"/>
        <v>0</v>
      </c>
      <c r="G35" s="32">
        <f t="shared" si="6"/>
        <v>0</v>
      </c>
      <c r="H35" s="32">
        <f t="shared" si="6"/>
        <v>0</v>
      </c>
      <c r="I35" s="32">
        <f t="shared" si="6"/>
        <v>0</v>
      </c>
      <c r="J35" s="32">
        <f t="shared" si="6"/>
        <v>0</v>
      </c>
      <c r="K35" s="32">
        <f t="shared" si="6"/>
        <v>0</v>
      </c>
      <c r="L35" s="32">
        <f t="shared" si="6"/>
        <v>0</v>
      </c>
      <c r="M35" s="32">
        <f t="shared" si="6"/>
        <v>0</v>
      </c>
      <c r="N35" s="32">
        <f>SUM(D35:M35)</f>
        <v>780907</v>
      </c>
      <c r="O35" s="45">
        <f t="shared" si="2"/>
        <v>94.232774224689265</v>
      </c>
      <c r="P35" s="10"/>
    </row>
    <row r="36" spans="1:16">
      <c r="A36" s="12"/>
      <c r="B36" s="25">
        <v>341.1</v>
      </c>
      <c r="C36" s="20" t="s">
        <v>48</v>
      </c>
      <c r="D36" s="46">
        <v>0</v>
      </c>
      <c r="E36" s="46">
        <v>38343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>SUM(D36:M36)</f>
        <v>38343</v>
      </c>
      <c r="O36" s="47">
        <f t="shared" si="2"/>
        <v>4.6268854832870758</v>
      </c>
      <c r="P36" s="9"/>
    </row>
    <row r="37" spans="1:16">
      <c r="A37" s="12"/>
      <c r="B37" s="25">
        <v>341.15</v>
      </c>
      <c r="C37" s="20" t="s">
        <v>49</v>
      </c>
      <c r="D37" s="46">
        <v>0</v>
      </c>
      <c r="E37" s="46">
        <v>3975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ref="N37:N48" si="7">SUM(D37:M37)</f>
        <v>3975</v>
      </c>
      <c r="O37" s="47">
        <f t="shared" ref="O37:O62" si="8">(N37/O$64)</f>
        <v>0.47966694823217088</v>
      </c>
      <c r="P37" s="9"/>
    </row>
    <row r="38" spans="1:16">
      <c r="A38" s="12"/>
      <c r="B38" s="25">
        <v>341.51</v>
      </c>
      <c r="C38" s="20" t="s">
        <v>50</v>
      </c>
      <c r="D38" s="46">
        <v>58812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7"/>
        <v>58812</v>
      </c>
      <c r="O38" s="47">
        <f t="shared" si="8"/>
        <v>7.0968987570894173</v>
      </c>
      <c r="P38" s="9"/>
    </row>
    <row r="39" spans="1:16">
      <c r="A39" s="12"/>
      <c r="B39" s="25">
        <v>341.52</v>
      </c>
      <c r="C39" s="20" t="s">
        <v>51</v>
      </c>
      <c r="D39" s="46">
        <v>5619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7"/>
        <v>5619</v>
      </c>
      <c r="O39" s="47">
        <f t="shared" si="8"/>
        <v>0.6780499577651744</v>
      </c>
      <c r="P39" s="9"/>
    </row>
    <row r="40" spans="1:16">
      <c r="A40" s="12"/>
      <c r="B40" s="25">
        <v>341.53</v>
      </c>
      <c r="C40" s="20" t="s">
        <v>52</v>
      </c>
      <c r="D40" s="46">
        <v>12084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7"/>
        <v>12084</v>
      </c>
      <c r="O40" s="47">
        <f t="shared" si="8"/>
        <v>1.4581875226257994</v>
      </c>
      <c r="P40" s="9"/>
    </row>
    <row r="41" spans="1:16">
      <c r="A41" s="12"/>
      <c r="B41" s="25">
        <v>341.56</v>
      </c>
      <c r="C41" s="20" t="s">
        <v>53</v>
      </c>
      <c r="D41" s="46">
        <v>5923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7"/>
        <v>5923</v>
      </c>
      <c r="O41" s="47">
        <f t="shared" si="8"/>
        <v>0.71473392059852781</v>
      </c>
      <c r="P41" s="9"/>
    </row>
    <row r="42" spans="1:16">
      <c r="A42" s="12"/>
      <c r="B42" s="25">
        <v>341.9</v>
      </c>
      <c r="C42" s="20" t="s">
        <v>54</v>
      </c>
      <c r="D42" s="46">
        <v>0</v>
      </c>
      <c r="E42" s="46">
        <v>17284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7"/>
        <v>17284</v>
      </c>
      <c r="O42" s="47">
        <f t="shared" si="8"/>
        <v>2.0856763605647402</v>
      </c>
      <c r="P42" s="9"/>
    </row>
    <row r="43" spans="1:16">
      <c r="A43" s="12"/>
      <c r="B43" s="25">
        <v>342.3</v>
      </c>
      <c r="C43" s="20" t="s">
        <v>55</v>
      </c>
      <c r="D43" s="46">
        <v>122976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7"/>
        <v>122976</v>
      </c>
      <c r="O43" s="47">
        <f t="shared" si="8"/>
        <v>14.839628333534451</v>
      </c>
      <c r="P43" s="9"/>
    </row>
    <row r="44" spans="1:16">
      <c r="A44" s="12"/>
      <c r="B44" s="25">
        <v>342.6</v>
      </c>
      <c r="C44" s="20" t="s">
        <v>87</v>
      </c>
      <c r="D44" s="46">
        <v>0</v>
      </c>
      <c r="E44" s="46">
        <v>170536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7"/>
        <v>170536</v>
      </c>
      <c r="O44" s="47">
        <f t="shared" si="8"/>
        <v>20.578737782068298</v>
      </c>
      <c r="P44" s="9"/>
    </row>
    <row r="45" spans="1:16">
      <c r="A45" s="12"/>
      <c r="B45" s="25">
        <v>342.9</v>
      </c>
      <c r="C45" s="20" t="s">
        <v>56</v>
      </c>
      <c r="D45" s="46">
        <v>0</v>
      </c>
      <c r="E45" s="46">
        <v>62397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7"/>
        <v>62397</v>
      </c>
      <c r="O45" s="47">
        <f t="shared" si="8"/>
        <v>7.5295040424761677</v>
      </c>
      <c r="P45" s="9"/>
    </row>
    <row r="46" spans="1:16">
      <c r="A46" s="12"/>
      <c r="B46" s="25">
        <v>343.4</v>
      </c>
      <c r="C46" s="20" t="s">
        <v>57</v>
      </c>
      <c r="D46" s="46">
        <v>0</v>
      </c>
      <c r="E46" s="46">
        <v>259863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7"/>
        <v>259863</v>
      </c>
      <c r="O46" s="47">
        <f t="shared" si="8"/>
        <v>31.357909979485942</v>
      </c>
      <c r="P46" s="9"/>
    </row>
    <row r="47" spans="1:16">
      <c r="A47" s="12"/>
      <c r="B47" s="25">
        <v>347.2</v>
      </c>
      <c r="C47" s="20" t="s">
        <v>58</v>
      </c>
      <c r="D47" s="46">
        <v>15645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7"/>
        <v>15645</v>
      </c>
      <c r="O47" s="47">
        <f t="shared" si="8"/>
        <v>1.8878967056836009</v>
      </c>
      <c r="P47" s="9"/>
    </row>
    <row r="48" spans="1:16">
      <c r="A48" s="12"/>
      <c r="B48" s="25">
        <v>347.5</v>
      </c>
      <c r="C48" s="20" t="s">
        <v>59</v>
      </c>
      <c r="D48" s="46">
        <v>7450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7"/>
        <v>7450</v>
      </c>
      <c r="O48" s="47">
        <f t="shared" si="8"/>
        <v>0.89899843127790513</v>
      </c>
      <c r="P48" s="9"/>
    </row>
    <row r="49" spans="1:119" ht="15.75">
      <c r="A49" s="29" t="s">
        <v>45</v>
      </c>
      <c r="B49" s="30"/>
      <c r="C49" s="31"/>
      <c r="D49" s="32">
        <f t="shared" ref="D49:M49" si="9">SUM(D50:D51)</f>
        <v>20891</v>
      </c>
      <c r="E49" s="32">
        <f t="shared" si="9"/>
        <v>188668</v>
      </c>
      <c r="F49" s="32">
        <f t="shared" si="9"/>
        <v>0</v>
      </c>
      <c r="G49" s="32">
        <f t="shared" si="9"/>
        <v>0</v>
      </c>
      <c r="H49" s="32">
        <f t="shared" si="9"/>
        <v>0</v>
      </c>
      <c r="I49" s="32">
        <f t="shared" si="9"/>
        <v>0</v>
      </c>
      <c r="J49" s="32">
        <f t="shared" si="9"/>
        <v>0</v>
      </c>
      <c r="K49" s="32">
        <f t="shared" si="9"/>
        <v>0</v>
      </c>
      <c r="L49" s="32">
        <f t="shared" si="9"/>
        <v>0</v>
      </c>
      <c r="M49" s="32">
        <f t="shared" si="9"/>
        <v>0</v>
      </c>
      <c r="N49" s="32">
        <f t="shared" ref="N49:N62" si="10">SUM(D49:M49)</f>
        <v>209559</v>
      </c>
      <c r="O49" s="45">
        <f t="shared" si="8"/>
        <v>25.287679498008931</v>
      </c>
      <c r="P49" s="10"/>
    </row>
    <row r="50" spans="1:119">
      <c r="A50" s="13"/>
      <c r="B50" s="39">
        <v>352</v>
      </c>
      <c r="C50" s="21" t="s">
        <v>62</v>
      </c>
      <c r="D50" s="46">
        <v>1651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0"/>
        <v>1651</v>
      </c>
      <c r="O50" s="47">
        <f t="shared" si="8"/>
        <v>0.1992277060456136</v>
      </c>
      <c r="P50" s="9"/>
    </row>
    <row r="51" spans="1:119">
      <c r="A51" s="13"/>
      <c r="B51" s="39">
        <v>359</v>
      </c>
      <c r="C51" s="21" t="s">
        <v>63</v>
      </c>
      <c r="D51" s="46">
        <v>19240</v>
      </c>
      <c r="E51" s="46">
        <v>188668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0"/>
        <v>207908</v>
      </c>
      <c r="O51" s="47">
        <f t="shared" si="8"/>
        <v>25.088451791963315</v>
      </c>
      <c r="P51" s="9"/>
    </row>
    <row r="52" spans="1:119" ht="15.75">
      <c r="A52" s="29" t="s">
        <v>3</v>
      </c>
      <c r="B52" s="30"/>
      <c r="C52" s="31"/>
      <c r="D52" s="32">
        <f t="shared" ref="D52:M52" si="11">SUM(D53:D58)</f>
        <v>246923</v>
      </c>
      <c r="E52" s="32">
        <f t="shared" si="11"/>
        <v>449871</v>
      </c>
      <c r="F52" s="32">
        <f t="shared" si="11"/>
        <v>35855</v>
      </c>
      <c r="G52" s="32">
        <f t="shared" si="11"/>
        <v>7026</v>
      </c>
      <c r="H52" s="32">
        <f t="shared" si="11"/>
        <v>0</v>
      </c>
      <c r="I52" s="32">
        <f t="shared" si="11"/>
        <v>0</v>
      </c>
      <c r="J52" s="32">
        <f t="shared" si="11"/>
        <v>0</v>
      </c>
      <c r="K52" s="32">
        <f t="shared" si="11"/>
        <v>0</v>
      </c>
      <c r="L52" s="32">
        <f t="shared" si="11"/>
        <v>0</v>
      </c>
      <c r="M52" s="32">
        <f t="shared" si="11"/>
        <v>0</v>
      </c>
      <c r="N52" s="32">
        <f t="shared" si="10"/>
        <v>739675</v>
      </c>
      <c r="O52" s="45">
        <f t="shared" si="8"/>
        <v>89.257270423554971</v>
      </c>
      <c r="P52" s="10"/>
    </row>
    <row r="53" spans="1:119">
      <c r="A53" s="12"/>
      <c r="B53" s="25">
        <v>361.1</v>
      </c>
      <c r="C53" s="20" t="s">
        <v>64</v>
      </c>
      <c r="D53" s="46">
        <v>28255</v>
      </c>
      <c r="E53" s="46">
        <v>20747</v>
      </c>
      <c r="F53" s="46">
        <v>35855</v>
      </c>
      <c r="G53" s="46">
        <v>7026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0"/>
        <v>91883</v>
      </c>
      <c r="O53" s="47">
        <f t="shared" si="8"/>
        <v>11.087607095450705</v>
      </c>
      <c r="P53" s="9"/>
    </row>
    <row r="54" spans="1:119">
      <c r="A54" s="12"/>
      <c r="B54" s="25">
        <v>362</v>
      </c>
      <c r="C54" s="20" t="s">
        <v>65</v>
      </c>
      <c r="D54" s="46">
        <v>19313</v>
      </c>
      <c r="E54" s="46">
        <v>47960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0"/>
        <v>67273</v>
      </c>
      <c r="O54" s="47">
        <f t="shared" si="8"/>
        <v>8.1178954989742973</v>
      </c>
      <c r="P54" s="9"/>
    </row>
    <row r="55" spans="1:119">
      <c r="A55" s="12"/>
      <c r="B55" s="25">
        <v>363.12</v>
      </c>
      <c r="C55" s="20" t="s">
        <v>104</v>
      </c>
      <c r="D55" s="46">
        <v>0</v>
      </c>
      <c r="E55" s="46">
        <v>279718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0"/>
        <v>279718</v>
      </c>
      <c r="O55" s="47">
        <f t="shared" si="8"/>
        <v>33.753831302039337</v>
      </c>
      <c r="P55" s="9"/>
    </row>
    <row r="56" spans="1:119">
      <c r="A56" s="12"/>
      <c r="B56" s="25">
        <v>363.22</v>
      </c>
      <c r="C56" s="20" t="s">
        <v>105</v>
      </c>
      <c r="D56" s="46">
        <v>42960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0"/>
        <v>42960</v>
      </c>
      <c r="O56" s="47">
        <f t="shared" si="8"/>
        <v>5.1840231688186318</v>
      </c>
      <c r="P56" s="9"/>
    </row>
    <row r="57" spans="1:119">
      <c r="A57" s="12"/>
      <c r="B57" s="25">
        <v>364</v>
      </c>
      <c r="C57" s="20" t="s">
        <v>98</v>
      </c>
      <c r="D57" s="46">
        <v>2576</v>
      </c>
      <c r="E57" s="46">
        <v>26571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0"/>
        <v>29147</v>
      </c>
      <c r="O57" s="47">
        <f t="shared" si="8"/>
        <v>3.5171956075781345</v>
      </c>
      <c r="P57" s="9"/>
    </row>
    <row r="58" spans="1:119">
      <c r="A58" s="12"/>
      <c r="B58" s="25">
        <v>369.9</v>
      </c>
      <c r="C58" s="20" t="s">
        <v>66</v>
      </c>
      <c r="D58" s="46">
        <v>153819</v>
      </c>
      <c r="E58" s="46">
        <v>74875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0"/>
        <v>228694</v>
      </c>
      <c r="O58" s="47">
        <f t="shared" si="8"/>
        <v>27.596717750693859</v>
      </c>
      <c r="P58" s="9"/>
    </row>
    <row r="59" spans="1:119" ht="15.75">
      <c r="A59" s="29" t="s">
        <v>46</v>
      </c>
      <c r="B59" s="30"/>
      <c r="C59" s="31"/>
      <c r="D59" s="32">
        <f t="shared" ref="D59:M59" si="12">SUM(D60:D61)</f>
        <v>0</v>
      </c>
      <c r="E59" s="32">
        <f t="shared" si="12"/>
        <v>2494648</v>
      </c>
      <c r="F59" s="32">
        <f t="shared" si="12"/>
        <v>200000</v>
      </c>
      <c r="G59" s="32">
        <f t="shared" si="12"/>
        <v>0</v>
      </c>
      <c r="H59" s="32">
        <f t="shared" si="12"/>
        <v>0</v>
      </c>
      <c r="I59" s="32">
        <f t="shared" si="12"/>
        <v>0</v>
      </c>
      <c r="J59" s="32">
        <f t="shared" si="12"/>
        <v>0</v>
      </c>
      <c r="K59" s="32">
        <f t="shared" si="12"/>
        <v>0</v>
      </c>
      <c r="L59" s="32">
        <f t="shared" si="12"/>
        <v>0</v>
      </c>
      <c r="M59" s="32">
        <f t="shared" si="12"/>
        <v>0</v>
      </c>
      <c r="N59" s="32">
        <f t="shared" si="10"/>
        <v>2694648</v>
      </c>
      <c r="O59" s="45">
        <f t="shared" si="8"/>
        <v>325.16568118740196</v>
      </c>
      <c r="P59" s="9"/>
    </row>
    <row r="60" spans="1:119">
      <c r="A60" s="12"/>
      <c r="B60" s="25">
        <v>381</v>
      </c>
      <c r="C60" s="20" t="s">
        <v>67</v>
      </c>
      <c r="D60" s="46">
        <v>0</v>
      </c>
      <c r="E60" s="46">
        <v>2427840</v>
      </c>
      <c r="F60" s="46">
        <v>200000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0"/>
        <v>2627840</v>
      </c>
      <c r="O60" s="47">
        <f t="shared" si="8"/>
        <v>317.10389767105102</v>
      </c>
      <c r="P60" s="9"/>
    </row>
    <row r="61" spans="1:119" ht="15.75" thickBot="1">
      <c r="A61" s="12"/>
      <c r="B61" s="25">
        <v>384</v>
      </c>
      <c r="C61" s="20" t="s">
        <v>106</v>
      </c>
      <c r="D61" s="46">
        <v>0</v>
      </c>
      <c r="E61" s="46">
        <v>66808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0"/>
        <v>66808</v>
      </c>
      <c r="O61" s="47">
        <f t="shared" si="8"/>
        <v>8.0617835163509106</v>
      </c>
      <c r="P61" s="9"/>
    </row>
    <row r="62" spans="1:119" ht="16.5" thickBot="1">
      <c r="A62" s="14" t="s">
        <v>60</v>
      </c>
      <c r="B62" s="23"/>
      <c r="C62" s="22"/>
      <c r="D62" s="15">
        <f t="shared" ref="D62:M62" si="13">SUM(D5,D11,D14,D35,D49,D52,D59)</f>
        <v>4429989</v>
      </c>
      <c r="E62" s="15">
        <f t="shared" si="13"/>
        <v>7165765</v>
      </c>
      <c r="F62" s="15">
        <f t="shared" si="13"/>
        <v>551093</v>
      </c>
      <c r="G62" s="15">
        <f t="shared" si="13"/>
        <v>797231</v>
      </c>
      <c r="H62" s="15">
        <f t="shared" si="13"/>
        <v>0</v>
      </c>
      <c r="I62" s="15">
        <f t="shared" si="13"/>
        <v>0</v>
      </c>
      <c r="J62" s="15">
        <f t="shared" si="13"/>
        <v>0</v>
      </c>
      <c r="K62" s="15">
        <f t="shared" si="13"/>
        <v>0</v>
      </c>
      <c r="L62" s="15">
        <f t="shared" si="13"/>
        <v>0</v>
      </c>
      <c r="M62" s="15">
        <f t="shared" si="13"/>
        <v>0</v>
      </c>
      <c r="N62" s="15">
        <f t="shared" si="10"/>
        <v>12944078</v>
      </c>
      <c r="O62" s="38">
        <f t="shared" si="8"/>
        <v>1561.9739350790394</v>
      </c>
      <c r="P62" s="6"/>
      <c r="Q62" s="2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/>
      <c r="BL62" s="5"/>
      <c r="BM62" s="5"/>
      <c r="BN62" s="5"/>
      <c r="BO62" s="5"/>
      <c r="BP62" s="5"/>
      <c r="BQ62" s="5"/>
      <c r="BR62" s="5"/>
      <c r="BS62" s="5"/>
      <c r="BT62" s="5"/>
      <c r="BU62" s="5"/>
      <c r="BV62" s="5"/>
      <c r="BW62" s="5"/>
      <c r="BX62" s="5"/>
      <c r="BY62" s="5"/>
      <c r="BZ62" s="5"/>
      <c r="CA62" s="5"/>
      <c r="CB62" s="5"/>
      <c r="CC62" s="5"/>
      <c r="CD62" s="5"/>
      <c r="CE62" s="5"/>
      <c r="CF62" s="5"/>
      <c r="CG62" s="5"/>
      <c r="CH62" s="5"/>
      <c r="CI62" s="5"/>
      <c r="CJ62" s="5"/>
      <c r="CK62" s="5"/>
      <c r="CL62" s="5"/>
      <c r="CM62" s="5"/>
      <c r="CN62" s="5"/>
      <c r="CO62" s="5"/>
      <c r="CP62" s="5"/>
      <c r="CQ62" s="5"/>
      <c r="CR62" s="5"/>
      <c r="CS62" s="5"/>
      <c r="CT62" s="5"/>
      <c r="CU62" s="5"/>
      <c r="CV62" s="5"/>
      <c r="CW62" s="5"/>
      <c r="CX62" s="5"/>
      <c r="CY62" s="5"/>
      <c r="CZ62" s="5"/>
      <c r="DA62" s="5"/>
      <c r="DB62" s="5"/>
      <c r="DC62" s="5"/>
      <c r="DD62" s="5"/>
      <c r="DE62" s="5"/>
      <c r="DF62" s="5"/>
      <c r="DG62" s="5"/>
      <c r="DH62" s="5"/>
      <c r="DI62" s="5"/>
      <c r="DJ62" s="5"/>
      <c r="DK62" s="5"/>
      <c r="DL62" s="5"/>
      <c r="DM62" s="5"/>
      <c r="DN62" s="5"/>
      <c r="DO62" s="5"/>
    </row>
    <row r="63" spans="1:119">
      <c r="A63" s="16"/>
      <c r="B63" s="18"/>
      <c r="C63" s="18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9"/>
    </row>
    <row r="64" spans="1:119">
      <c r="A64" s="40"/>
      <c r="B64" s="41"/>
      <c r="C64" s="41"/>
      <c r="D64" s="42"/>
      <c r="E64" s="42"/>
      <c r="F64" s="42"/>
      <c r="G64" s="42"/>
      <c r="H64" s="42"/>
      <c r="I64" s="42"/>
      <c r="J64" s="42"/>
      <c r="K64" s="42"/>
      <c r="L64" s="119" t="s">
        <v>107</v>
      </c>
      <c r="M64" s="119"/>
      <c r="N64" s="119"/>
      <c r="O64" s="43">
        <v>8287</v>
      </c>
    </row>
    <row r="65" spans="1:15">
      <c r="A65" s="120"/>
      <c r="B65" s="97"/>
      <c r="C65" s="97"/>
      <c r="D65" s="97"/>
      <c r="E65" s="97"/>
      <c r="F65" s="97"/>
      <c r="G65" s="97"/>
      <c r="H65" s="97"/>
      <c r="I65" s="97"/>
      <c r="J65" s="97"/>
      <c r="K65" s="97"/>
      <c r="L65" s="97"/>
      <c r="M65" s="97"/>
      <c r="N65" s="97"/>
      <c r="O65" s="98"/>
    </row>
    <row r="66" spans="1:15" ht="15.75" customHeight="1" thickBot="1">
      <c r="A66" s="121" t="s">
        <v>90</v>
      </c>
      <c r="B66" s="100"/>
      <c r="C66" s="100"/>
      <c r="D66" s="100"/>
      <c r="E66" s="100"/>
      <c r="F66" s="100"/>
      <c r="G66" s="100"/>
      <c r="H66" s="100"/>
      <c r="I66" s="100"/>
      <c r="J66" s="100"/>
      <c r="K66" s="100"/>
      <c r="L66" s="100"/>
      <c r="M66" s="100"/>
      <c r="N66" s="100"/>
      <c r="O66" s="101"/>
    </row>
  </sheetData>
  <mergeCells count="10">
    <mergeCell ref="L64:N64"/>
    <mergeCell ref="A65:O65"/>
    <mergeCell ref="A66:O66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EC63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75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147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68</v>
      </c>
      <c r="B3" s="109"/>
      <c r="C3" s="110"/>
      <c r="D3" s="129" t="s">
        <v>40</v>
      </c>
      <c r="E3" s="130"/>
      <c r="F3" s="130"/>
      <c r="G3" s="130"/>
      <c r="H3" s="131"/>
      <c r="I3" s="129" t="s">
        <v>41</v>
      </c>
      <c r="J3" s="131"/>
      <c r="K3" s="129" t="s">
        <v>43</v>
      </c>
      <c r="L3" s="131"/>
      <c r="M3" s="36"/>
      <c r="N3" s="37"/>
      <c r="O3" s="132" t="s">
        <v>73</v>
      </c>
      <c r="P3" s="11"/>
      <c r="Q3"/>
    </row>
    <row r="4" spans="1:133" ht="32.25" customHeight="1" thickBot="1">
      <c r="A4" s="111"/>
      <c r="B4" s="112"/>
      <c r="C4" s="113"/>
      <c r="D4" s="34" t="s">
        <v>4</v>
      </c>
      <c r="E4" s="34" t="s">
        <v>69</v>
      </c>
      <c r="F4" s="34" t="s">
        <v>70</v>
      </c>
      <c r="G4" s="34" t="s">
        <v>71</v>
      </c>
      <c r="H4" s="34" t="s">
        <v>5</v>
      </c>
      <c r="I4" s="34" t="s">
        <v>6</v>
      </c>
      <c r="J4" s="35" t="s">
        <v>72</v>
      </c>
      <c r="K4" s="35" t="s">
        <v>7</v>
      </c>
      <c r="L4" s="35" t="s">
        <v>8</v>
      </c>
      <c r="M4" s="35" t="s">
        <v>9</v>
      </c>
      <c r="N4" s="35" t="s">
        <v>42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</v>
      </c>
      <c r="B5" s="26"/>
      <c r="C5" s="26"/>
      <c r="D5" s="27">
        <f t="shared" ref="D5:M5" si="0">SUM(D6:D10)</f>
        <v>2122447</v>
      </c>
      <c r="E5" s="27">
        <f t="shared" si="0"/>
        <v>187608</v>
      </c>
      <c r="F5" s="27">
        <f t="shared" si="0"/>
        <v>270013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16" si="1">SUM(D5:M5)</f>
        <v>2580068</v>
      </c>
      <c r="O5" s="33">
        <f t="shared" ref="O5:O36" si="2">(N5/O$61)</f>
        <v>314.06792452830189</v>
      </c>
      <c r="P5" s="6"/>
    </row>
    <row r="6" spans="1:133">
      <c r="A6" s="12"/>
      <c r="B6" s="25">
        <v>311</v>
      </c>
      <c r="C6" s="20" t="s">
        <v>2</v>
      </c>
      <c r="D6" s="46">
        <v>2083578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2083578</v>
      </c>
      <c r="O6" s="47">
        <f t="shared" si="2"/>
        <v>253.63091905051735</v>
      </c>
      <c r="P6" s="9"/>
    </row>
    <row r="7" spans="1:133">
      <c r="A7" s="12"/>
      <c r="B7" s="25">
        <v>312.3</v>
      </c>
      <c r="C7" s="20" t="s">
        <v>11</v>
      </c>
      <c r="D7" s="46">
        <v>0</v>
      </c>
      <c r="E7" s="46">
        <v>12152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12152</v>
      </c>
      <c r="O7" s="47">
        <f t="shared" si="2"/>
        <v>1.4792452830188678</v>
      </c>
      <c r="P7" s="9"/>
    </row>
    <row r="8" spans="1:133">
      <c r="A8" s="12"/>
      <c r="B8" s="25">
        <v>312.41000000000003</v>
      </c>
      <c r="C8" s="20" t="s">
        <v>77</v>
      </c>
      <c r="D8" s="46">
        <v>0</v>
      </c>
      <c r="E8" s="46">
        <v>175456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175456</v>
      </c>
      <c r="O8" s="47">
        <f t="shared" si="2"/>
        <v>21.358003651856361</v>
      </c>
      <c r="P8" s="9"/>
    </row>
    <row r="9" spans="1:133">
      <c r="A9" s="12"/>
      <c r="B9" s="25">
        <v>312.60000000000002</v>
      </c>
      <c r="C9" s="20" t="s">
        <v>12</v>
      </c>
      <c r="D9" s="46">
        <v>0</v>
      </c>
      <c r="E9" s="46">
        <v>0</v>
      </c>
      <c r="F9" s="46">
        <v>270013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270013</v>
      </c>
      <c r="O9" s="47">
        <f t="shared" si="2"/>
        <v>32.868289713937919</v>
      </c>
      <c r="P9" s="9"/>
    </row>
    <row r="10" spans="1:133">
      <c r="A10" s="12"/>
      <c r="B10" s="25">
        <v>314.2</v>
      </c>
      <c r="C10" s="20" t="s">
        <v>148</v>
      </c>
      <c r="D10" s="46">
        <v>38869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38869</v>
      </c>
      <c r="O10" s="47">
        <f t="shared" si="2"/>
        <v>4.7314668289713939</v>
      </c>
      <c r="P10" s="9"/>
    </row>
    <row r="11" spans="1:133" ht="15.75">
      <c r="A11" s="29" t="s">
        <v>149</v>
      </c>
      <c r="B11" s="30"/>
      <c r="C11" s="31"/>
      <c r="D11" s="32">
        <f t="shared" ref="D11:M11" si="3">SUM(D12:D13)</f>
        <v>123978</v>
      </c>
      <c r="E11" s="32">
        <f t="shared" si="3"/>
        <v>282985</v>
      </c>
      <c r="F11" s="32">
        <f t="shared" si="3"/>
        <v>0</v>
      </c>
      <c r="G11" s="32">
        <f t="shared" si="3"/>
        <v>0</v>
      </c>
      <c r="H11" s="32">
        <f t="shared" si="3"/>
        <v>0</v>
      </c>
      <c r="I11" s="32">
        <f t="shared" si="3"/>
        <v>0</v>
      </c>
      <c r="J11" s="32">
        <f t="shared" si="3"/>
        <v>0</v>
      </c>
      <c r="K11" s="32">
        <f t="shared" si="3"/>
        <v>0</v>
      </c>
      <c r="L11" s="32">
        <f t="shared" si="3"/>
        <v>0</v>
      </c>
      <c r="M11" s="32">
        <f t="shared" si="3"/>
        <v>0</v>
      </c>
      <c r="N11" s="44">
        <f t="shared" si="1"/>
        <v>406963</v>
      </c>
      <c r="O11" s="45">
        <f t="shared" si="2"/>
        <v>49.539013998782714</v>
      </c>
      <c r="P11" s="10"/>
    </row>
    <row r="12" spans="1:133">
      <c r="A12" s="12"/>
      <c r="B12" s="25">
        <v>322</v>
      </c>
      <c r="C12" s="20" t="s">
        <v>0</v>
      </c>
      <c r="D12" s="46">
        <v>88933</v>
      </c>
      <c r="E12" s="46">
        <v>0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1"/>
        <v>88933</v>
      </c>
      <c r="O12" s="47">
        <f t="shared" si="2"/>
        <v>10.825684723067559</v>
      </c>
      <c r="P12" s="9"/>
    </row>
    <row r="13" spans="1:133">
      <c r="A13" s="12"/>
      <c r="B13" s="25">
        <v>329</v>
      </c>
      <c r="C13" s="20" t="s">
        <v>150</v>
      </c>
      <c r="D13" s="46">
        <v>35045</v>
      </c>
      <c r="E13" s="46">
        <v>282985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318030</v>
      </c>
      <c r="O13" s="47">
        <f t="shared" si="2"/>
        <v>38.713329275715154</v>
      </c>
      <c r="P13" s="9"/>
    </row>
    <row r="14" spans="1:133" ht="15.75">
      <c r="A14" s="29" t="s">
        <v>18</v>
      </c>
      <c r="B14" s="30"/>
      <c r="C14" s="31"/>
      <c r="D14" s="32">
        <f t="shared" ref="D14:M14" si="4">SUM(D15:D33)</f>
        <v>1173352</v>
      </c>
      <c r="E14" s="32">
        <f t="shared" si="4"/>
        <v>4012760</v>
      </c>
      <c r="F14" s="32">
        <f t="shared" si="4"/>
        <v>199649</v>
      </c>
      <c r="G14" s="32">
        <f t="shared" si="4"/>
        <v>626263</v>
      </c>
      <c r="H14" s="32">
        <f t="shared" si="4"/>
        <v>0</v>
      </c>
      <c r="I14" s="32">
        <f t="shared" si="4"/>
        <v>0</v>
      </c>
      <c r="J14" s="32">
        <f t="shared" si="4"/>
        <v>0</v>
      </c>
      <c r="K14" s="32">
        <f t="shared" si="4"/>
        <v>0</v>
      </c>
      <c r="L14" s="32">
        <f t="shared" si="4"/>
        <v>0</v>
      </c>
      <c r="M14" s="32">
        <f t="shared" si="4"/>
        <v>0</v>
      </c>
      <c r="N14" s="44">
        <f t="shared" si="1"/>
        <v>6012024</v>
      </c>
      <c r="O14" s="45">
        <f t="shared" si="2"/>
        <v>731.83493609251366</v>
      </c>
      <c r="P14" s="10"/>
    </row>
    <row r="15" spans="1:133">
      <c r="A15" s="12"/>
      <c r="B15" s="25">
        <v>334.2</v>
      </c>
      <c r="C15" s="20" t="s">
        <v>21</v>
      </c>
      <c r="D15" s="46">
        <v>148987</v>
      </c>
      <c r="E15" s="46">
        <v>115250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1"/>
        <v>264237</v>
      </c>
      <c r="O15" s="47">
        <f t="shared" si="2"/>
        <v>32.165185636031651</v>
      </c>
      <c r="P15" s="9"/>
    </row>
    <row r="16" spans="1:133">
      <c r="A16" s="12"/>
      <c r="B16" s="25">
        <v>334.34</v>
      </c>
      <c r="C16" s="20" t="s">
        <v>23</v>
      </c>
      <c r="D16" s="46">
        <v>0</v>
      </c>
      <c r="E16" s="46">
        <v>180323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1"/>
        <v>180323</v>
      </c>
      <c r="O16" s="47">
        <f t="shared" si="2"/>
        <v>21.950456482045041</v>
      </c>
      <c r="P16" s="9"/>
    </row>
    <row r="17" spans="1:16">
      <c r="A17" s="12"/>
      <c r="B17" s="25">
        <v>334.36</v>
      </c>
      <c r="C17" s="20" t="s">
        <v>141</v>
      </c>
      <c r="D17" s="46">
        <v>4500</v>
      </c>
      <c r="E17" s="46">
        <v>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ref="N17:N30" si="5">SUM(D17:M17)</f>
        <v>4500</v>
      </c>
      <c r="O17" s="47">
        <f t="shared" si="2"/>
        <v>0.54777845404747416</v>
      </c>
      <c r="P17" s="9"/>
    </row>
    <row r="18" spans="1:16">
      <c r="A18" s="12"/>
      <c r="B18" s="25">
        <v>334.49</v>
      </c>
      <c r="C18" s="20" t="s">
        <v>24</v>
      </c>
      <c r="D18" s="46">
        <v>0</v>
      </c>
      <c r="E18" s="46">
        <v>2671121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5"/>
        <v>2671121</v>
      </c>
      <c r="O18" s="47">
        <f t="shared" si="2"/>
        <v>325.15167376749849</v>
      </c>
      <c r="P18" s="9"/>
    </row>
    <row r="19" spans="1:16">
      <c r="A19" s="12"/>
      <c r="B19" s="25">
        <v>334.7</v>
      </c>
      <c r="C19" s="20" t="s">
        <v>25</v>
      </c>
      <c r="D19" s="46">
        <v>23704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5"/>
        <v>23704</v>
      </c>
      <c r="O19" s="47">
        <f t="shared" si="2"/>
        <v>2.8854534388314059</v>
      </c>
      <c r="P19" s="9"/>
    </row>
    <row r="20" spans="1:16">
      <c r="A20" s="12"/>
      <c r="B20" s="25">
        <v>334.83</v>
      </c>
      <c r="C20" s="20" t="s">
        <v>93</v>
      </c>
      <c r="D20" s="46">
        <v>0</v>
      </c>
      <c r="E20" s="46">
        <v>15381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5"/>
        <v>15381</v>
      </c>
      <c r="O20" s="47">
        <f t="shared" si="2"/>
        <v>1.8723067559342665</v>
      </c>
      <c r="P20" s="9"/>
    </row>
    <row r="21" spans="1:16">
      <c r="A21" s="12"/>
      <c r="B21" s="25">
        <v>335.12</v>
      </c>
      <c r="C21" s="20" t="s">
        <v>28</v>
      </c>
      <c r="D21" s="46">
        <v>131015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5"/>
        <v>131015</v>
      </c>
      <c r="O21" s="47">
        <f t="shared" si="2"/>
        <v>15.948265368228849</v>
      </c>
      <c r="P21" s="9"/>
    </row>
    <row r="22" spans="1:16">
      <c r="A22" s="12"/>
      <c r="B22" s="25">
        <v>335.13</v>
      </c>
      <c r="C22" s="20" t="s">
        <v>29</v>
      </c>
      <c r="D22" s="46">
        <v>22598</v>
      </c>
      <c r="E22" s="46">
        <v>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5"/>
        <v>22598</v>
      </c>
      <c r="O22" s="47">
        <f t="shared" si="2"/>
        <v>2.7508216676810711</v>
      </c>
      <c r="P22" s="9"/>
    </row>
    <row r="23" spans="1:16">
      <c r="A23" s="12"/>
      <c r="B23" s="25">
        <v>335.14</v>
      </c>
      <c r="C23" s="20" t="s">
        <v>30</v>
      </c>
      <c r="D23" s="46">
        <v>3738</v>
      </c>
      <c r="E23" s="46">
        <v>0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 t="shared" si="5"/>
        <v>3738</v>
      </c>
      <c r="O23" s="47">
        <f t="shared" si="2"/>
        <v>0.45502130249543515</v>
      </c>
      <c r="P23" s="9"/>
    </row>
    <row r="24" spans="1:16">
      <c r="A24" s="12"/>
      <c r="B24" s="25">
        <v>335.15</v>
      </c>
      <c r="C24" s="20" t="s">
        <v>31</v>
      </c>
      <c r="D24" s="46">
        <v>116</v>
      </c>
      <c r="E24" s="46">
        <v>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 t="shared" si="5"/>
        <v>116</v>
      </c>
      <c r="O24" s="47">
        <f t="shared" si="2"/>
        <v>1.4120511259890445E-2</v>
      </c>
      <c r="P24" s="9"/>
    </row>
    <row r="25" spans="1:16">
      <c r="A25" s="12"/>
      <c r="B25" s="25">
        <v>335.16</v>
      </c>
      <c r="C25" s="20" t="s">
        <v>32</v>
      </c>
      <c r="D25" s="46">
        <v>220150</v>
      </c>
      <c r="E25" s="46">
        <v>15000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5"/>
        <v>235150</v>
      </c>
      <c r="O25" s="47">
        <f t="shared" si="2"/>
        <v>28.624467437614122</v>
      </c>
      <c r="P25" s="9"/>
    </row>
    <row r="26" spans="1:16">
      <c r="A26" s="12"/>
      <c r="B26" s="25">
        <v>335.18</v>
      </c>
      <c r="C26" s="20" t="s">
        <v>81</v>
      </c>
      <c r="D26" s="46">
        <v>474848</v>
      </c>
      <c r="E26" s="46">
        <v>0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5"/>
        <v>474848</v>
      </c>
      <c r="O26" s="47">
        <f t="shared" si="2"/>
        <v>57.80255629945222</v>
      </c>
      <c r="P26" s="9"/>
    </row>
    <row r="27" spans="1:16">
      <c r="A27" s="12"/>
      <c r="B27" s="25">
        <v>335.22</v>
      </c>
      <c r="C27" s="20" t="s">
        <v>33</v>
      </c>
      <c r="D27" s="46">
        <v>0</v>
      </c>
      <c r="E27" s="46">
        <v>60000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5"/>
        <v>60000</v>
      </c>
      <c r="O27" s="47">
        <f t="shared" si="2"/>
        <v>7.3037127206329888</v>
      </c>
      <c r="P27" s="9"/>
    </row>
    <row r="28" spans="1:16">
      <c r="A28" s="12"/>
      <c r="B28" s="25">
        <v>335.49</v>
      </c>
      <c r="C28" s="20" t="s">
        <v>34</v>
      </c>
      <c r="D28" s="46">
        <v>0</v>
      </c>
      <c r="E28" s="46">
        <v>605685</v>
      </c>
      <c r="F28" s="46">
        <v>199649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5"/>
        <v>805334</v>
      </c>
      <c r="O28" s="47">
        <f t="shared" si="2"/>
        <v>98.03213633597079</v>
      </c>
      <c r="P28" s="9"/>
    </row>
    <row r="29" spans="1:16">
      <c r="A29" s="12"/>
      <c r="B29" s="25">
        <v>335.5</v>
      </c>
      <c r="C29" s="20" t="s">
        <v>35</v>
      </c>
      <c r="D29" s="46">
        <v>0</v>
      </c>
      <c r="E29" s="46">
        <v>350000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5"/>
        <v>350000</v>
      </c>
      <c r="O29" s="47">
        <f t="shared" si="2"/>
        <v>42.604990870359096</v>
      </c>
      <c r="P29" s="9"/>
    </row>
    <row r="30" spans="1:16">
      <c r="A30" s="12"/>
      <c r="B30" s="25">
        <v>335.9</v>
      </c>
      <c r="C30" s="20" t="s">
        <v>36</v>
      </c>
      <c r="D30" s="46">
        <v>0</v>
      </c>
      <c r="E30" s="46">
        <v>0</v>
      </c>
      <c r="F30" s="46">
        <v>0</v>
      </c>
      <c r="G30" s="46">
        <v>626263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5"/>
        <v>626263</v>
      </c>
      <c r="O30" s="47">
        <f t="shared" si="2"/>
        <v>76.234083992696284</v>
      </c>
      <c r="P30" s="9"/>
    </row>
    <row r="31" spans="1:16">
      <c r="A31" s="12"/>
      <c r="B31" s="25">
        <v>337.2</v>
      </c>
      <c r="C31" s="20" t="s">
        <v>37</v>
      </c>
      <c r="D31" s="46">
        <v>63300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>SUM(D31:M31)</f>
        <v>63300</v>
      </c>
      <c r="O31" s="47">
        <f t="shared" si="2"/>
        <v>7.7054169202678029</v>
      </c>
      <c r="P31" s="9"/>
    </row>
    <row r="32" spans="1:16">
      <c r="A32" s="12"/>
      <c r="B32" s="25">
        <v>337.3</v>
      </c>
      <c r="C32" s="20" t="s">
        <v>38</v>
      </c>
      <c r="D32" s="46">
        <v>31737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>SUM(D32:M32)</f>
        <v>31737</v>
      </c>
      <c r="O32" s="47">
        <f t="shared" si="2"/>
        <v>3.8632988435788191</v>
      </c>
      <c r="P32" s="9"/>
    </row>
    <row r="33" spans="1:16">
      <c r="A33" s="12"/>
      <c r="B33" s="25">
        <v>339</v>
      </c>
      <c r="C33" s="20" t="s">
        <v>39</v>
      </c>
      <c r="D33" s="46">
        <v>48659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>SUM(D33:M33)</f>
        <v>48659</v>
      </c>
      <c r="O33" s="47">
        <f t="shared" si="2"/>
        <v>5.9231892878880101</v>
      </c>
      <c r="P33" s="9"/>
    </row>
    <row r="34" spans="1:16" ht="15.75">
      <c r="A34" s="29" t="s">
        <v>44</v>
      </c>
      <c r="B34" s="30"/>
      <c r="C34" s="31"/>
      <c r="D34" s="32">
        <f t="shared" ref="D34:M34" si="6">SUM(D35:D47)</f>
        <v>291904</v>
      </c>
      <c r="E34" s="32">
        <f t="shared" si="6"/>
        <v>615900</v>
      </c>
      <c r="F34" s="32">
        <f t="shared" si="6"/>
        <v>0</v>
      </c>
      <c r="G34" s="32">
        <f t="shared" si="6"/>
        <v>0</v>
      </c>
      <c r="H34" s="32">
        <f t="shared" si="6"/>
        <v>0</v>
      </c>
      <c r="I34" s="32">
        <f t="shared" si="6"/>
        <v>0</v>
      </c>
      <c r="J34" s="32">
        <f t="shared" si="6"/>
        <v>0</v>
      </c>
      <c r="K34" s="32">
        <f t="shared" si="6"/>
        <v>0</v>
      </c>
      <c r="L34" s="32">
        <f t="shared" si="6"/>
        <v>0</v>
      </c>
      <c r="M34" s="32">
        <f t="shared" si="6"/>
        <v>0</v>
      </c>
      <c r="N34" s="32">
        <f>SUM(D34:M34)</f>
        <v>907804</v>
      </c>
      <c r="O34" s="45">
        <f t="shared" si="2"/>
        <v>110.5056603773585</v>
      </c>
      <c r="P34" s="10"/>
    </row>
    <row r="35" spans="1:16">
      <c r="A35" s="12"/>
      <c r="B35" s="25">
        <v>341.1</v>
      </c>
      <c r="C35" s="20" t="s">
        <v>48</v>
      </c>
      <c r="D35" s="46">
        <v>0</v>
      </c>
      <c r="E35" s="46">
        <v>43640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>SUM(D35:M35)</f>
        <v>43640</v>
      </c>
      <c r="O35" s="47">
        <f t="shared" si="2"/>
        <v>5.3122337188070601</v>
      </c>
      <c r="P35" s="9"/>
    </row>
    <row r="36" spans="1:16">
      <c r="A36" s="12"/>
      <c r="B36" s="25">
        <v>341.15</v>
      </c>
      <c r="C36" s="20" t="s">
        <v>49</v>
      </c>
      <c r="D36" s="46">
        <v>0</v>
      </c>
      <c r="E36" s="46">
        <v>18982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ref="N36:N47" si="7">SUM(D36:M36)</f>
        <v>18982</v>
      </c>
      <c r="O36" s="47">
        <f t="shared" si="2"/>
        <v>2.3106512477175896</v>
      </c>
      <c r="P36" s="9"/>
    </row>
    <row r="37" spans="1:16">
      <c r="A37" s="12"/>
      <c r="B37" s="25">
        <v>341.51</v>
      </c>
      <c r="C37" s="20" t="s">
        <v>50</v>
      </c>
      <c r="D37" s="46">
        <v>62670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7"/>
        <v>62670</v>
      </c>
      <c r="O37" s="47">
        <f t="shared" ref="O37:O59" si="8">(N37/O$61)</f>
        <v>7.6287279367011562</v>
      </c>
      <c r="P37" s="9"/>
    </row>
    <row r="38" spans="1:16">
      <c r="A38" s="12"/>
      <c r="B38" s="25">
        <v>341.52</v>
      </c>
      <c r="C38" s="20" t="s">
        <v>51</v>
      </c>
      <c r="D38" s="46">
        <v>8051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7"/>
        <v>8051</v>
      </c>
      <c r="O38" s="47">
        <f t="shared" si="8"/>
        <v>0.98003651856360319</v>
      </c>
      <c r="P38" s="9"/>
    </row>
    <row r="39" spans="1:16">
      <c r="A39" s="12"/>
      <c r="B39" s="25">
        <v>341.55</v>
      </c>
      <c r="C39" s="20" t="s">
        <v>85</v>
      </c>
      <c r="D39" s="46">
        <v>5659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7"/>
        <v>5659</v>
      </c>
      <c r="O39" s="47">
        <f t="shared" si="8"/>
        <v>0.68886183810103474</v>
      </c>
      <c r="P39" s="9"/>
    </row>
    <row r="40" spans="1:16">
      <c r="A40" s="12"/>
      <c r="B40" s="25">
        <v>341.9</v>
      </c>
      <c r="C40" s="20" t="s">
        <v>54</v>
      </c>
      <c r="D40" s="46">
        <v>83024</v>
      </c>
      <c r="E40" s="46">
        <v>7415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7"/>
        <v>90439</v>
      </c>
      <c r="O40" s="47">
        <f t="shared" si="8"/>
        <v>11.009007912355447</v>
      </c>
      <c r="P40" s="9"/>
    </row>
    <row r="41" spans="1:16">
      <c r="A41" s="12"/>
      <c r="B41" s="25">
        <v>342.3</v>
      </c>
      <c r="C41" s="20" t="s">
        <v>55</v>
      </c>
      <c r="D41" s="46">
        <v>122640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7"/>
        <v>122640</v>
      </c>
      <c r="O41" s="47">
        <f t="shared" si="8"/>
        <v>14.928788800973829</v>
      </c>
      <c r="P41" s="9"/>
    </row>
    <row r="42" spans="1:16">
      <c r="A42" s="12"/>
      <c r="B42" s="25">
        <v>342.6</v>
      </c>
      <c r="C42" s="20" t="s">
        <v>87</v>
      </c>
      <c r="D42" s="46">
        <v>0</v>
      </c>
      <c r="E42" s="46">
        <v>93542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7"/>
        <v>93542</v>
      </c>
      <c r="O42" s="47">
        <f t="shared" si="8"/>
        <v>11.386731588557517</v>
      </c>
      <c r="P42" s="9"/>
    </row>
    <row r="43" spans="1:16">
      <c r="A43" s="12"/>
      <c r="B43" s="25">
        <v>342.9</v>
      </c>
      <c r="C43" s="20" t="s">
        <v>56</v>
      </c>
      <c r="D43" s="46">
        <v>0</v>
      </c>
      <c r="E43" s="46">
        <v>81776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7"/>
        <v>81776</v>
      </c>
      <c r="O43" s="47">
        <f t="shared" si="8"/>
        <v>9.9544735240413882</v>
      </c>
      <c r="P43" s="9"/>
    </row>
    <row r="44" spans="1:16">
      <c r="A44" s="12"/>
      <c r="B44" s="25">
        <v>343.4</v>
      </c>
      <c r="C44" s="20" t="s">
        <v>57</v>
      </c>
      <c r="D44" s="46">
        <v>0</v>
      </c>
      <c r="E44" s="46">
        <v>288235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7"/>
        <v>288235</v>
      </c>
      <c r="O44" s="47">
        <f t="shared" si="8"/>
        <v>35.086427267194154</v>
      </c>
      <c r="P44" s="9"/>
    </row>
    <row r="45" spans="1:16">
      <c r="A45" s="12"/>
      <c r="B45" s="25">
        <v>347.2</v>
      </c>
      <c r="C45" s="20" t="s">
        <v>58</v>
      </c>
      <c r="D45" s="46">
        <v>2785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7"/>
        <v>2785</v>
      </c>
      <c r="O45" s="47">
        <f t="shared" si="8"/>
        <v>0.33901399878271454</v>
      </c>
      <c r="P45" s="9"/>
    </row>
    <row r="46" spans="1:16">
      <c r="A46" s="12"/>
      <c r="B46" s="25">
        <v>347.5</v>
      </c>
      <c r="C46" s="20" t="s">
        <v>59</v>
      </c>
      <c r="D46" s="46">
        <v>7075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7"/>
        <v>7075</v>
      </c>
      <c r="O46" s="47">
        <f t="shared" si="8"/>
        <v>0.86122945830797326</v>
      </c>
      <c r="P46" s="9"/>
    </row>
    <row r="47" spans="1:16">
      <c r="A47" s="12"/>
      <c r="B47" s="25">
        <v>348.85</v>
      </c>
      <c r="C47" s="20" t="s">
        <v>151</v>
      </c>
      <c r="D47" s="46">
        <v>0</v>
      </c>
      <c r="E47" s="46">
        <v>82310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7"/>
        <v>82310</v>
      </c>
      <c r="O47" s="47">
        <f t="shared" si="8"/>
        <v>10.019476567255021</v>
      </c>
      <c r="P47" s="9"/>
    </row>
    <row r="48" spans="1:16" ht="15.75">
      <c r="A48" s="29" t="s">
        <v>45</v>
      </c>
      <c r="B48" s="30"/>
      <c r="C48" s="31"/>
      <c r="D48" s="32">
        <f t="shared" ref="D48:M48" si="9">SUM(D49:D50)</f>
        <v>23416</v>
      </c>
      <c r="E48" s="32">
        <f t="shared" si="9"/>
        <v>177698</v>
      </c>
      <c r="F48" s="32">
        <f t="shared" si="9"/>
        <v>0</v>
      </c>
      <c r="G48" s="32">
        <f t="shared" si="9"/>
        <v>0</v>
      </c>
      <c r="H48" s="32">
        <f t="shared" si="9"/>
        <v>0</v>
      </c>
      <c r="I48" s="32">
        <f t="shared" si="9"/>
        <v>0</v>
      </c>
      <c r="J48" s="32">
        <f t="shared" si="9"/>
        <v>0</v>
      </c>
      <c r="K48" s="32">
        <f t="shared" si="9"/>
        <v>0</v>
      </c>
      <c r="L48" s="32">
        <f t="shared" si="9"/>
        <v>0</v>
      </c>
      <c r="M48" s="32">
        <f t="shared" si="9"/>
        <v>0</v>
      </c>
      <c r="N48" s="32">
        <f t="shared" ref="N48:N59" si="10">SUM(D48:M48)</f>
        <v>201114</v>
      </c>
      <c r="O48" s="45">
        <f t="shared" si="8"/>
        <v>24.481314668289713</v>
      </c>
      <c r="P48" s="10"/>
    </row>
    <row r="49" spans="1:119">
      <c r="A49" s="13"/>
      <c r="B49" s="39">
        <v>352</v>
      </c>
      <c r="C49" s="21" t="s">
        <v>62</v>
      </c>
      <c r="D49" s="46">
        <v>1542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0"/>
        <v>1542</v>
      </c>
      <c r="O49" s="47">
        <f t="shared" si="8"/>
        <v>0.18770541692026779</v>
      </c>
      <c r="P49" s="9"/>
    </row>
    <row r="50" spans="1:119">
      <c r="A50" s="13"/>
      <c r="B50" s="39">
        <v>359</v>
      </c>
      <c r="C50" s="21" t="s">
        <v>63</v>
      </c>
      <c r="D50" s="46">
        <v>21874</v>
      </c>
      <c r="E50" s="46">
        <v>177698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0"/>
        <v>199572</v>
      </c>
      <c r="O50" s="47">
        <f t="shared" si="8"/>
        <v>24.293609251369446</v>
      </c>
      <c r="P50" s="9"/>
    </row>
    <row r="51" spans="1:119" ht="15.75">
      <c r="A51" s="29" t="s">
        <v>3</v>
      </c>
      <c r="B51" s="30"/>
      <c r="C51" s="31"/>
      <c r="D51" s="32">
        <f t="shared" ref="D51:M51" si="11">SUM(D52:D56)</f>
        <v>192663</v>
      </c>
      <c r="E51" s="32">
        <f t="shared" si="11"/>
        <v>260907</v>
      </c>
      <c r="F51" s="32">
        <f t="shared" si="11"/>
        <v>18777</v>
      </c>
      <c r="G51" s="32">
        <f t="shared" si="11"/>
        <v>6409</v>
      </c>
      <c r="H51" s="32">
        <f t="shared" si="11"/>
        <v>0</v>
      </c>
      <c r="I51" s="32">
        <f t="shared" si="11"/>
        <v>0</v>
      </c>
      <c r="J51" s="32">
        <f t="shared" si="11"/>
        <v>0</v>
      </c>
      <c r="K51" s="32">
        <f t="shared" si="11"/>
        <v>0</v>
      </c>
      <c r="L51" s="32">
        <f t="shared" si="11"/>
        <v>0</v>
      </c>
      <c r="M51" s="32">
        <f t="shared" si="11"/>
        <v>0</v>
      </c>
      <c r="N51" s="32">
        <f t="shared" si="10"/>
        <v>478756</v>
      </c>
      <c r="O51" s="45">
        <f t="shared" si="8"/>
        <v>58.278271454656114</v>
      </c>
      <c r="P51" s="10"/>
    </row>
    <row r="52" spans="1:119">
      <c r="A52" s="12"/>
      <c r="B52" s="25">
        <v>361.1</v>
      </c>
      <c r="C52" s="20" t="s">
        <v>64</v>
      </c>
      <c r="D52" s="46">
        <v>52821</v>
      </c>
      <c r="E52" s="46">
        <v>117444</v>
      </c>
      <c r="F52" s="46">
        <v>18777</v>
      </c>
      <c r="G52" s="46">
        <v>6409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0"/>
        <v>195451</v>
      </c>
      <c r="O52" s="47">
        <f t="shared" si="8"/>
        <v>23.791965916007303</v>
      </c>
      <c r="P52" s="9"/>
    </row>
    <row r="53" spans="1:119">
      <c r="A53" s="12"/>
      <c r="B53" s="25">
        <v>362</v>
      </c>
      <c r="C53" s="20" t="s">
        <v>65</v>
      </c>
      <c r="D53" s="46">
        <v>19313</v>
      </c>
      <c r="E53" s="46">
        <v>68119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0"/>
        <v>87432</v>
      </c>
      <c r="O53" s="47">
        <f t="shared" si="8"/>
        <v>10.64297017650639</v>
      </c>
      <c r="P53" s="9"/>
    </row>
    <row r="54" spans="1:119">
      <c r="A54" s="12"/>
      <c r="B54" s="25">
        <v>363.22</v>
      </c>
      <c r="C54" s="20" t="s">
        <v>105</v>
      </c>
      <c r="D54" s="46">
        <v>17100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0"/>
        <v>17100</v>
      </c>
      <c r="O54" s="47">
        <f t="shared" si="8"/>
        <v>2.0815581253804019</v>
      </c>
      <c r="P54" s="9"/>
    </row>
    <row r="55" spans="1:119">
      <c r="A55" s="12"/>
      <c r="B55" s="25">
        <v>365</v>
      </c>
      <c r="C55" s="20" t="s">
        <v>131</v>
      </c>
      <c r="D55" s="46">
        <v>38863</v>
      </c>
      <c r="E55" s="46">
        <v>20944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0"/>
        <v>59807</v>
      </c>
      <c r="O55" s="47">
        <f t="shared" si="8"/>
        <v>7.2802191113816193</v>
      </c>
      <c r="P55" s="9"/>
    </row>
    <row r="56" spans="1:119">
      <c r="A56" s="12"/>
      <c r="B56" s="25">
        <v>369.9</v>
      </c>
      <c r="C56" s="20" t="s">
        <v>66</v>
      </c>
      <c r="D56" s="46">
        <v>64566</v>
      </c>
      <c r="E56" s="46">
        <v>54400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0"/>
        <v>118966</v>
      </c>
      <c r="O56" s="47">
        <f t="shared" si="8"/>
        <v>14.481558125380401</v>
      </c>
      <c r="P56" s="9"/>
    </row>
    <row r="57" spans="1:119" ht="15.75">
      <c r="A57" s="29" t="s">
        <v>46</v>
      </c>
      <c r="B57" s="30"/>
      <c r="C57" s="31"/>
      <c r="D57" s="32">
        <f t="shared" ref="D57:M57" si="12">SUM(D58:D58)</f>
        <v>0</v>
      </c>
      <c r="E57" s="32">
        <f t="shared" si="12"/>
        <v>2475667</v>
      </c>
      <c r="F57" s="32">
        <f t="shared" si="12"/>
        <v>0</v>
      </c>
      <c r="G57" s="32">
        <f t="shared" si="12"/>
        <v>0</v>
      </c>
      <c r="H57" s="32">
        <f t="shared" si="12"/>
        <v>0</v>
      </c>
      <c r="I57" s="32">
        <f t="shared" si="12"/>
        <v>0</v>
      </c>
      <c r="J57" s="32">
        <f t="shared" si="12"/>
        <v>0</v>
      </c>
      <c r="K57" s="32">
        <f t="shared" si="12"/>
        <v>0</v>
      </c>
      <c r="L57" s="32">
        <f t="shared" si="12"/>
        <v>0</v>
      </c>
      <c r="M57" s="32">
        <f t="shared" si="12"/>
        <v>0</v>
      </c>
      <c r="N57" s="32">
        <f t="shared" si="10"/>
        <v>2475667</v>
      </c>
      <c r="O57" s="45">
        <f t="shared" si="8"/>
        <v>301.35934266585514</v>
      </c>
      <c r="P57" s="9"/>
    </row>
    <row r="58" spans="1:119" ht="15.75" thickBot="1">
      <c r="A58" s="12"/>
      <c r="B58" s="25">
        <v>381</v>
      </c>
      <c r="C58" s="20" t="s">
        <v>67</v>
      </c>
      <c r="D58" s="46">
        <v>0</v>
      </c>
      <c r="E58" s="46">
        <v>2475667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0"/>
        <v>2475667</v>
      </c>
      <c r="O58" s="47">
        <f t="shared" si="8"/>
        <v>301.35934266585514</v>
      </c>
      <c r="P58" s="9"/>
    </row>
    <row r="59" spans="1:119" ht="16.5" thickBot="1">
      <c r="A59" s="14" t="s">
        <v>60</v>
      </c>
      <c r="B59" s="23"/>
      <c r="C59" s="22"/>
      <c r="D59" s="15">
        <f t="shared" ref="D59:M59" si="13">SUM(D5,D11,D14,D34,D48,D51,D57)</f>
        <v>3927760</v>
      </c>
      <c r="E59" s="15">
        <f t="shared" si="13"/>
        <v>8013525</v>
      </c>
      <c r="F59" s="15">
        <f t="shared" si="13"/>
        <v>488439</v>
      </c>
      <c r="G59" s="15">
        <f t="shared" si="13"/>
        <v>632672</v>
      </c>
      <c r="H59" s="15">
        <f t="shared" si="13"/>
        <v>0</v>
      </c>
      <c r="I59" s="15">
        <f t="shared" si="13"/>
        <v>0</v>
      </c>
      <c r="J59" s="15">
        <f t="shared" si="13"/>
        <v>0</v>
      </c>
      <c r="K59" s="15">
        <f t="shared" si="13"/>
        <v>0</v>
      </c>
      <c r="L59" s="15">
        <f t="shared" si="13"/>
        <v>0</v>
      </c>
      <c r="M59" s="15">
        <f t="shared" si="13"/>
        <v>0</v>
      </c>
      <c r="N59" s="15">
        <f t="shared" si="10"/>
        <v>13062396</v>
      </c>
      <c r="O59" s="38">
        <f t="shared" si="8"/>
        <v>1590.0664637857578</v>
      </c>
      <c r="P59" s="6"/>
      <c r="Q59" s="2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  <c r="AY59" s="5"/>
      <c r="AZ59" s="5"/>
      <c r="BA59" s="5"/>
      <c r="BB59" s="5"/>
      <c r="BC59" s="5"/>
      <c r="BD59" s="5"/>
      <c r="BE59" s="5"/>
      <c r="BF59" s="5"/>
      <c r="BG59" s="5"/>
      <c r="BH59" s="5"/>
      <c r="BI59" s="5"/>
      <c r="BJ59" s="5"/>
      <c r="BK59" s="5"/>
      <c r="BL59" s="5"/>
      <c r="BM59" s="5"/>
      <c r="BN59" s="5"/>
      <c r="BO59" s="5"/>
      <c r="BP59" s="5"/>
      <c r="BQ59" s="5"/>
      <c r="BR59" s="5"/>
      <c r="BS59" s="5"/>
      <c r="BT59" s="5"/>
      <c r="BU59" s="5"/>
      <c r="BV59" s="5"/>
      <c r="BW59" s="5"/>
      <c r="BX59" s="5"/>
      <c r="BY59" s="5"/>
      <c r="BZ59" s="5"/>
      <c r="CA59" s="5"/>
      <c r="CB59" s="5"/>
      <c r="CC59" s="5"/>
      <c r="CD59" s="5"/>
      <c r="CE59" s="5"/>
      <c r="CF59" s="5"/>
      <c r="CG59" s="5"/>
      <c r="CH59" s="5"/>
      <c r="CI59" s="5"/>
      <c r="CJ59" s="5"/>
      <c r="CK59" s="5"/>
      <c r="CL59" s="5"/>
      <c r="CM59" s="5"/>
      <c r="CN59" s="5"/>
      <c r="CO59" s="5"/>
      <c r="CP59" s="5"/>
      <c r="CQ59" s="5"/>
      <c r="CR59" s="5"/>
      <c r="CS59" s="5"/>
      <c r="CT59" s="5"/>
      <c r="CU59" s="5"/>
      <c r="CV59" s="5"/>
      <c r="CW59" s="5"/>
      <c r="CX59" s="5"/>
      <c r="CY59" s="5"/>
      <c r="CZ59" s="5"/>
      <c r="DA59" s="5"/>
      <c r="DB59" s="5"/>
      <c r="DC59" s="5"/>
      <c r="DD59" s="5"/>
      <c r="DE59" s="5"/>
      <c r="DF59" s="5"/>
      <c r="DG59" s="5"/>
      <c r="DH59" s="5"/>
      <c r="DI59" s="5"/>
      <c r="DJ59" s="5"/>
      <c r="DK59" s="5"/>
      <c r="DL59" s="5"/>
      <c r="DM59" s="5"/>
      <c r="DN59" s="5"/>
      <c r="DO59" s="5"/>
    </row>
    <row r="60" spans="1:119">
      <c r="A60" s="16"/>
      <c r="B60" s="18"/>
      <c r="C60" s="18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9"/>
    </row>
    <row r="61" spans="1:119">
      <c r="A61" s="40"/>
      <c r="B61" s="41"/>
      <c r="C61" s="41"/>
      <c r="D61" s="42"/>
      <c r="E61" s="42"/>
      <c r="F61" s="42"/>
      <c r="G61" s="42"/>
      <c r="H61" s="42"/>
      <c r="I61" s="42"/>
      <c r="J61" s="42"/>
      <c r="K61" s="42"/>
      <c r="L61" s="119" t="s">
        <v>152</v>
      </c>
      <c r="M61" s="119"/>
      <c r="N61" s="119"/>
      <c r="O61" s="43">
        <v>8215</v>
      </c>
    </row>
    <row r="62" spans="1:119">
      <c r="A62" s="120"/>
      <c r="B62" s="97"/>
      <c r="C62" s="97"/>
      <c r="D62" s="97"/>
      <c r="E62" s="97"/>
      <c r="F62" s="97"/>
      <c r="G62" s="97"/>
      <c r="H62" s="97"/>
      <c r="I62" s="97"/>
      <c r="J62" s="97"/>
      <c r="K62" s="97"/>
      <c r="L62" s="97"/>
      <c r="M62" s="97"/>
      <c r="N62" s="97"/>
      <c r="O62" s="98"/>
    </row>
    <row r="63" spans="1:119" ht="15.75" customHeight="1" thickBot="1">
      <c r="A63" s="121" t="s">
        <v>90</v>
      </c>
      <c r="B63" s="100"/>
      <c r="C63" s="100"/>
      <c r="D63" s="100"/>
      <c r="E63" s="100"/>
      <c r="F63" s="100"/>
      <c r="G63" s="100"/>
      <c r="H63" s="100"/>
      <c r="I63" s="100"/>
      <c r="J63" s="100"/>
      <c r="K63" s="100"/>
      <c r="L63" s="100"/>
      <c r="M63" s="100"/>
      <c r="N63" s="100"/>
      <c r="O63" s="101"/>
    </row>
  </sheetData>
  <mergeCells count="10">
    <mergeCell ref="L61:N61"/>
    <mergeCell ref="A62:O62"/>
    <mergeCell ref="A63:O63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EC66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75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153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68</v>
      </c>
      <c r="B3" s="109"/>
      <c r="C3" s="110"/>
      <c r="D3" s="129" t="s">
        <v>40</v>
      </c>
      <c r="E3" s="130"/>
      <c r="F3" s="130"/>
      <c r="G3" s="130"/>
      <c r="H3" s="131"/>
      <c r="I3" s="129" t="s">
        <v>41</v>
      </c>
      <c r="J3" s="131"/>
      <c r="K3" s="129" t="s">
        <v>43</v>
      </c>
      <c r="L3" s="131"/>
      <c r="M3" s="36"/>
      <c r="N3" s="37"/>
      <c r="O3" s="132" t="s">
        <v>73</v>
      </c>
      <c r="P3" s="11"/>
      <c r="Q3"/>
    </row>
    <row r="4" spans="1:133" ht="32.25" customHeight="1" thickBot="1">
      <c r="A4" s="111"/>
      <c r="B4" s="112"/>
      <c r="C4" s="113"/>
      <c r="D4" s="34" t="s">
        <v>4</v>
      </c>
      <c r="E4" s="34" t="s">
        <v>69</v>
      </c>
      <c r="F4" s="34" t="s">
        <v>70</v>
      </c>
      <c r="G4" s="34" t="s">
        <v>71</v>
      </c>
      <c r="H4" s="34" t="s">
        <v>5</v>
      </c>
      <c r="I4" s="34" t="s">
        <v>6</v>
      </c>
      <c r="J4" s="35" t="s">
        <v>72</v>
      </c>
      <c r="K4" s="35" t="s">
        <v>7</v>
      </c>
      <c r="L4" s="35" t="s">
        <v>8</v>
      </c>
      <c r="M4" s="35" t="s">
        <v>9</v>
      </c>
      <c r="N4" s="35" t="s">
        <v>42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</v>
      </c>
      <c r="B5" s="26"/>
      <c r="C5" s="26"/>
      <c r="D5" s="27">
        <f t="shared" ref="D5:M5" si="0">SUM(D6:D10)</f>
        <v>1766965</v>
      </c>
      <c r="E5" s="27">
        <f t="shared" si="0"/>
        <v>228907</v>
      </c>
      <c r="F5" s="27">
        <f t="shared" si="0"/>
        <v>304035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2299907</v>
      </c>
      <c r="O5" s="33">
        <f t="shared" ref="O5:O36" si="1">(N5/O$64)</f>
        <v>285.34826302729527</v>
      </c>
      <c r="P5" s="6"/>
    </row>
    <row r="6" spans="1:133">
      <c r="A6" s="12"/>
      <c r="B6" s="25">
        <v>311</v>
      </c>
      <c r="C6" s="20" t="s">
        <v>2</v>
      </c>
      <c r="D6" s="46">
        <v>1725405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1725405</v>
      </c>
      <c r="O6" s="47">
        <f t="shared" si="1"/>
        <v>214.07009925558313</v>
      </c>
      <c r="P6" s="9"/>
    </row>
    <row r="7" spans="1:133">
      <c r="A7" s="12"/>
      <c r="B7" s="25">
        <v>312.3</v>
      </c>
      <c r="C7" s="20" t="s">
        <v>11</v>
      </c>
      <c r="D7" s="46">
        <v>0</v>
      </c>
      <c r="E7" s="46">
        <v>13058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7" si="2">SUM(D7:M7)</f>
        <v>13058</v>
      </c>
      <c r="O7" s="47">
        <f t="shared" si="1"/>
        <v>1.6200992555831266</v>
      </c>
      <c r="P7" s="9"/>
    </row>
    <row r="8" spans="1:133">
      <c r="A8" s="12"/>
      <c r="B8" s="25">
        <v>312.39999999999998</v>
      </c>
      <c r="C8" s="20" t="s">
        <v>154</v>
      </c>
      <c r="D8" s="46">
        <v>0</v>
      </c>
      <c r="E8" s="46">
        <v>215849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>SUM(D8:M8)</f>
        <v>215849</v>
      </c>
      <c r="O8" s="47">
        <f t="shared" si="1"/>
        <v>26.780272952853597</v>
      </c>
      <c r="P8" s="9"/>
    </row>
    <row r="9" spans="1:133">
      <c r="A9" s="12"/>
      <c r="B9" s="25">
        <v>312.60000000000002</v>
      </c>
      <c r="C9" s="20" t="s">
        <v>12</v>
      </c>
      <c r="D9" s="46">
        <v>0</v>
      </c>
      <c r="E9" s="46">
        <v>0</v>
      </c>
      <c r="F9" s="46">
        <v>304035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304035</v>
      </c>
      <c r="O9" s="47">
        <f t="shared" si="1"/>
        <v>37.721464019851119</v>
      </c>
      <c r="P9" s="9"/>
    </row>
    <row r="10" spans="1:133">
      <c r="A10" s="12"/>
      <c r="B10" s="25">
        <v>315</v>
      </c>
      <c r="C10" s="20" t="s">
        <v>114</v>
      </c>
      <c r="D10" s="46">
        <v>41560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41560</v>
      </c>
      <c r="O10" s="47">
        <f t="shared" si="1"/>
        <v>5.1563275434243172</v>
      </c>
      <c r="P10" s="9"/>
    </row>
    <row r="11" spans="1:133" ht="15.75">
      <c r="A11" s="29" t="s">
        <v>155</v>
      </c>
      <c r="B11" s="30"/>
      <c r="C11" s="31"/>
      <c r="D11" s="32">
        <f t="shared" ref="D11:M11" si="3">SUM(D12:D14)</f>
        <v>98881</v>
      </c>
      <c r="E11" s="32">
        <f t="shared" si="3"/>
        <v>0</v>
      </c>
      <c r="F11" s="32">
        <f t="shared" si="3"/>
        <v>0</v>
      </c>
      <c r="G11" s="32">
        <f t="shared" si="3"/>
        <v>0</v>
      </c>
      <c r="H11" s="32">
        <f t="shared" si="3"/>
        <v>0</v>
      </c>
      <c r="I11" s="32">
        <f t="shared" si="3"/>
        <v>0</v>
      </c>
      <c r="J11" s="32">
        <f t="shared" si="3"/>
        <v>0</v>
      </c>
      <c r="K11" s="32">
        <f t="shared" si="3"/>
        <v>0</v>
      </c>
      <c r="L11" s="32">
        <f t="shared" si="3"/>
        <v>0</v>
      </c>
      <c r="M11" s="32">
        <f t="shared" si="3"/>
        <v>0</v>
      </c>
      <c r="N11" s="44">
        <f t="shared" si="2"/>
        <v>98881</v>
      </c>
      <c r="O11" s="45">
        <f t="shared" si="1"/>
        <v>12.268114143920595</v>
      </c>
      <c r="P11" s="10"/>
    </row>
    <row r="12" spans="1:133">
      <c r="A12" s="12"/>
      <c r="B12" s="25">
        <v>321</v>
      </c>
      <c r="C12" s="20" t="s">
        <v>156</v>
      </c>
      <c r="D12" s="46">
        <v>8328</v>
      </c>
      <c r="E12" s="46">
        <v>0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8328</v>
      </c>
      <c r="O12" s="47">
        <f t="shared" si="1"/>
        <v>1.0332506203473946</v>
      </c>
      <c r="P12" s="9"/>
    </row>
    <row r="13" spans="1:133">
      <c r="A13" s="12"/>
      <c r="B13" s="25">
        <v>322</v>
      </c>
      <c r="C13" s="20" t="s">
        <v>0</v>
      </c>
      <c r="D13" s="46">
        <v>79413</v>
      </c>
      <c r="E13" s="46">
        <v>0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2"/>
        <v>79413</v>
      </c>
      <c r="O13" s="47">
        <f t="shared" si="1"/>
        <v>9.8527295285359795</v>
      </c>
      <c r="P13" s="9"/>
    </row>
    <row r="14" spans="1:133">
      <c r="A14" s="12"/>
      <c r="B14" s="25">
        <v>329</v>
      </c>
      <c r="C14" s="20" t="s">
        <v>150</v>
      </c>
      <c r="D14" s="46">
        <v>11140</v>
      </c>
      <c r="E14" s="46">
        <v>0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si="2"/>
        <v>11140</v>
      </c>
      <c r="O14" s="47">
        <f t="shared" si="1"/>
        <v>1.3821339950372209</v>
      </c>
      <c r="P14" s="9"/>
    </row>
    <row r="15" spans="1:133" ht="15.75">
      <c r="A15" s="29" t="s">
        <v>18</v>
      </c>
      <c r="B15" s="30"/>
      <c r="C15" s="31"/>
      <c r="D15" s="32">
        <f t="shared" ref="D15:M15" si="4">SUM(D16:D31)</f>
        <v>1387124</v>
      </c>
      <c r="E15" s="32">
        <f t="shared" si="4"/>
        <v>1808780</v>
      </c>
      <c r="F15" s="32">
        <f t="shared" si="4"/>
        <v>217150</v>
      </c>
      <c r="G15" s="32">
        <f t="shared" si="4"/>
        <v>0</v>
      </c>
      <c r="H15" s="32">
        <f t="shared" si="4"/>
        <v>0</v>
      </c>
      <c r="I15" s="32">
        <f t="shared" si="4"/>
        <v>0</v>
      </c>
      <c r="J15" s="32">
        <f t="shared" si="4"/>
        <v>0</v>
      </c>
      <c r="K15" s="32">
        <f t="shared" si="4"/>
        <v>0</v>
      </c>
      <c r="L15" s="32">
        <f t="shared" si="4"/>
        <v>0</v>
      </c>
      <c r="M15" s="32">
        <f t="shared" si="4"/>
        <v>0</v>
      </c>
      <c r="N15" s="44">
        <f t="shared" si="2"/>
        <v>3413054</v>
      </c>
      <c r="O15" s="45">
        <f t="shared" si="1"/>
        <v>423.45583126550866</v>
      </c>
      <c r="P15" s="10"/>
    </row>
    <row r="16" spans="1:133">
      <c r="A16" s="12"/>
      <c r="B16" s="25">
        <v>331.2</v>
      </c>
      <c r="C16" s="20" t="s">
        <v>157</v>
      </c>
      <c r="D16" s="46">
        <v>168972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2"/>
        <v>168972</v>
      </c>
      <c r="O16" s="47">
        <f t="shared" si="1"/>
        <v>20.964267990074443</v>
      </c>
      <c r="P16" s="9"/>
    </row>
    <row r="17" spans="1:16">
      <c r="A17" s="12"/>
      <c r="B17" s="25">
        <v>334.2</v>
      </c>
      <c r="C17" s="20" t="s">
        <v>21</v>
      </c>
      <c r="D17" s="46">
        <v>169533</v>
      </c>
      <c r="E17" s="46">
        <v>473688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2"/>
        <v>643221</v>
      </c>
      <c r="O17" s="47">
        <f t="shared" si="1"/>
        <v>79.804094292803967</v>
      </c>
      <c r="P17" s="9"/>
    </row>
    <row r="18" spans="1:16">
      <c r="A18" s="12"/>
      <c r="B18" s="25">
        <v>334.34</v>
      </c>
      <c r="C18" s="20" t="s">
        <v>23</v>
      </c>
      <c r="D18" s="46">
        <v>0</v>
      </c>
      <c r="E18" s="46">
        <v>191176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>SUM(D18:M18)</f>
        <v>191176</v>
      </c>
      <c r="O18" s="47">
        <f t="shared" si="1"/>
        <v>23.719106699751862</v>
      </c>
      <c r="P18" s="9"/>
    </row>
    <row r="19" spans="1:16">
      <c r="A19" s="12"/>
      <c r="B19" s="25">
        <v>334.39</v>
      </c>
      <c r="C19" s="20" t="s">
        <v>115</v>
      </c>
      <c r="D19" s="46">
        <v>51207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ref="N19:N31" si="5">SUM(D19:M19)</f>
        <v>51207</v>
      </c>
      <c r="O19" s="47">
        <f t="shared" si="1"/>
        <v>6.3532258064516132</v>
      </c>
      <c r="P19" s="9"/>
    </row>
    <row r="20" spans="1:16">
      <c r="A20" s="12"/>
      <c r="B20" s="25">
        <v>334.7</v>
      </c>
      <c r="C20" s="20" t="s">
        <v>25</v>
      </c>
      <c r="D20" s="46">
        <v>12558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5"/>
        <v>12558</v>
      </c>
      <c r="O20" s="47">
        <f t="shared" si="1"/>
        <v>1.5580645161290323</v>
      </c>
      <c r="P20" s="9"/>
    </row>
    <row r="21" spans="1:16">
      <c r="A21" s="12"/>
      <c r="B21" s="25">
        <v>335.12</v>
      </c>
      <c r="C21" s="20" t="s">
        <v>28</v>
      </c>
      <c r="D21" s="46">
        <v>135638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5"/>
        <v>135638</v>
      </c>
      <c r="O21" s="47">
        <f t="shared" si="1"/>
        <v>16.828535980148882</v>
      </c>
      <c r="P21" s="9"/>
    </row>
    <row r="22" spans="1:16">
      <c r="A22" s="12"/>
      <c r="B22" s="25">
        <v>335.13</v>
      </c>
      <c r="C22" s="20" t="s">
        <v>29</v>
      </c>
      <c r="D22" s="46">
        <v>26815</v>
      </c>
      <c r="E22" s="46">
        <v>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5"/>
        <v>26815</v>
      </c>
      <c r="O22" s="47">
        <f t="shared" si="1"/>
        <v>3.3269230769230771</v>
      </c>
      <c r="P22" s="9"/>
    </row>
    <row r="23" spans="1:16">
      <c r="A23" s="12"/>
      <c r="B23" s="25">
        <v>335.14</v>
      </c>
      <c r="C23" s="20" t="s">
        <v>30</v>
      </c>
      <c r="D23" s="46">
        <v>3222</v>
      </c>
      <c r="E23" s="46">
        <v>0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 t="shared" si="5"/>
        <v>3222</v>
      </c>
      <c r="O23" s="47">
        <f t="shared" si="1"/>
        <v>0.39975186104218363</v>
      </c>
      <c r="P23" s="9"/>
    </row>
    <row r="24" spans="1:16">
      <c r="A24" s="12"/>
      <c r="B24" s="25">
        <v>335.15</v>
      </c>
      <c r="C24" s="20" t="s">
        <v>31</v>
      </c>
      <c r="D24" s="46">
        <v>120</v>
      </c>
      <c r="E24" s="46">
        <v>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 t="shared" si="5"/>
        <v>120</v>
      </c>
      <c r="O24" s="47">
        <f t="shared" si="1"/>
        <v>1.488833746898263E-2</v>
      </c>
      <c r="P24" s="9"/>
    </row>
    <row r="25" spans="1:16">
      <c r="A25" s="12"/>
      <c r="B25" s="25">
        <v>335.16</v>
      </c>
      <c r="C25" s="20" t="s">
        <v>32</v>
      </c>
      <c r="D25" s="46">
        <v>0</v>
      </c>
      <c r="E25" s="46">
        <v>0</v>
      </c>
      <c r="F25" s="46">
        <v>217150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5"/>
        <v>217150</v>
      </c>
      <c r="O25" s="47">
        <f t="shared" si="1"/>
        <v>26.941687344913152</v>
      </c>
      <c r="P25" s="9"/>
    </row>
    <row r="26" spans="1:16">
      <c r="A26" s="12"/>
      <c r="B26" s="25">
        <v>335.18</v>
      </c>
      <c r="C26" s="20" t="s">
        <v>81</v>
      </c>
      <c r="D26" s="46">
        <v>445357</v>
      </c>
      <c r="E26" s="46">
        <v>0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5"/>
        <v>445357</v>
      </c>
      <c r="O26" s="47">
        <f t="shared" si="1"/>
        <v>55.255210918114145</v>
      </c>
      <c r="P26" s="9"/>
    </row>
    <row r="27" spans="1:16">
      <c r="A27" s="12"/>
      <c r="B27" s="25">
        <v>335.19</v>
      </c>
      <c r="C27" s="20" t="s">
        <v>47</v>
      </c>
      <c r="D27" s="46">
        <v>242265</v>
      </c>
      <c r="E27" s="46">
        <v>0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5"/>
        <v>242265</v>
      </c>
      <c r="O27" s="47">
        <f t="shared" si="1"/>
        <v>30.057692307692307</v>
      </c>
      <c r="P27" s="9"/>
    </row>
    <row r="28" spans="1:16">
      <c r="A28" s="12"/>
      <c r="B28" s="25">
        <v>335.49</v>
      </c>
      <c r="C28" s="20" t="s">
        <v>34</v>
      </c>
      <c r="D28" s="46">
        <v>0</v>
      </c>
      <c r="E28" s="46">
        <v>793916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5"/>
        <v>793916</v>
      </c>
      <c r="O28" s="47">
        <f t="shared" si="1"/>
        <v>98.500744416873445</v>
      </c>
      <c r="P28" s="9"/>
    </row>
    <row r="29" spans="1:16">
      <c r="A29" s="12"/>
      <c r="B29" s="25">
        <v>335.5</v>
      </c>
      <c r="C29" s="20" t="s">
        <v>35</v>
      </c>
      <c r="D29" s="46">
        <v>0</v>
      </c>
      <c r="E29" s="46">
        <v>350000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5"/>
        <v>350000</v>
      </c>
      <c r="O29" s="47">
        <f t="shared" si="1"/>
        <v>43.424317617866002</v>
      </c>
      <c r="P29" s="9"/>
    </row>
    <row r="30" spans="1:16">
      <c r="A30" s="12"/>
      <c r="B30" s="25">
        <v>335.9</v>
      </c>
      <c r="C30" s="20" t="s">
        <v>36</v>
      </c>
      <c r="D30" s="46">
        <v>120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5"/>
        <v>120</v>
      </c>
      <c r="O30" s="47">
        <f t="shared" si="1"/>
        <v>1.488833746898263E-2</v>
      </c>
      <c r="P30" s="9"/>
    </row>
    <row r="31" spans="1:16">
      <c r="A31" s="12"/>
      <c r="B31" s="25">
        <v>336</v>
      </c>
      <c r="C31" s="20" t="s">
        <v>84</v>
      </c>
      <c r="D31" s="46">
        <v>131317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5"/>
        <v>131317</v>
      </c>
      <c r="O31" s="47">
        <f t="shared" si="1"/>
        <v>16.292431761786599</v>
      </c>
      <c r="P31" s="9"/>
    </row>
    <row r="32" spans="1:16" ht="15.75">
      <c r="A32" s="29" t="s">
        <v>44</v>
      </c>
      <c r="B32" s="30"/>
      <c r="C32" s="31"/>
      <c r="D32" s="32">
        <f t="shared" ref="D32:M32" si="6">SUM(D33:D46)</f>
        <v>269492</v>
      </c>
      <c r="E32" s="32">
        <f t="shared" si="6"/>
        <v>521152</v>
      </c>
      <c r="F32" s="32">
        <f t="shared" si="6"/>
        <v>0</v>
      </c>
      <c r="G32" s="32">
        <f t="shared" si="6"/>
        <v>0</v>
      </c>
      <c r="H32" s="32">
        <f t="shared" si="6"/>
        <v>0</v>
      </c>
      <c r="I32" s="32">
        <f t="shared" si="6"/>
        <v>0</v>
      </c>
      <c r="J32" s="32">
        <f t="shared" si="6"/>
        <v>0</v>
      </c>
      <c r="K32" s="32">
        <f t="shared" si="6"/>
        <v>0</v>
      </c>
      <c r="L32" s="32">
        <f t="shared" si="6"/>
        <v>0</v>
      </c>
      <c r="M32" s="32">
        <f t="shared" si="6"/>
        <v>0</v>
      </c>
      <c r="N32" s="32">
        <f>SUM(D32:M32)</f>
        <v>790644</v>
      </c>
      <c r="O32" s="45">
        <f t="shared" si="1"/>
        <v>98.09478908188585</v>
      </c>
      <c r="P32" s="10"/>
    </row>
    <row r="33" spans="1:16">
      <c r="A33" s="12"/>
      <c r="B33" s="25">
        <v>341.1</v>
      </c>
      <c r="C33" s="20" t="s">
        <v>48</v>
      </c>
      <c r="D33" s="46">
        <v>0</v>
      </c>
      <c r="E33" s="46">
        <v>83085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>SUM(D33:M33)</f>
        <v>83085</v>
      </c>
      <c r="O33" s="47">
        <f t="shared" si="1"/>
        <v>10.308312655086848</v>
      </c>
      <c r="P33" s="9"/>
    </row>
    <row r="34" spans="1:16">
      <c r="A34" s="12"/>
      <c r="B34" s="25">
        <v>341.51</v>
      </c>
      <c r="C34" s="20" t="s">
        <v>50</v>
      </c>
      <c r="D34" s="46">
        <v>49463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ref="N34:N46" si="7">SUM(D34:M34)</f>
        <v>49463</v>
      </c>
      <c r="O34" s="47">
        <f t="shared" si="1"/>
        <v>6.1368486352357321</v>
      </c>
      <c r="P34" s="9"/>
    </row>
    <row r="35" spans="1:16">
      <c r="A35" s="12"/>
      <c r="B35" s="25">
        <v>341.52</v>
      </c>
      <c r="C35" s="20" t="s">
        <v>51</v>
      </c>
      <c r="D35" s="46">
        <v>7752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7"/>
        <v>7752</v>
      </c>
      <c r="O35" s="47">
        <f t="shared" si="1"/>
        <v>0.96178660049627795</v>
      </c>
      <c r="P35" s="9"/>
    </row>
    <row r="36" spans="1:16">
      <c r="A36" s="12"/>
      <c r="B36" s="25">
        <v>341.56</v>
      </c>
      <c r="C36" s="20" t="s">
        <v>53</v>
      </c>
      <c r="D36" s="46">
        <v>5331</v>
      </c>
      <c r="E36" s="46">
        <v>9877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7"/>
        <v>15208</v>
      </c>
      <c r="O36" s="47">
        <f t="shared" si="1"/>
        <v>1.8868486352357321</v>
      </c>
      <c r="P36" s="9"/>
    </row>
    <row r="37" spans="1:16">
      <c r="A37" s="12"/>
      <c r="B37" s="25">
        <v>342.1</v>
      </c>
      <c r="C37" s="20" t="s">
        <v>129</v>
      </c>
      <c r="D37" s="46">
        <v>27001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7"/>
        <v>27001</v>
      </c>
      <c r="O37" s="47">
        <f t="shared" ref="O37:O62" si="8">(N37/O$64)</f>
        <v>3.35</v>
      </c>
      <c r="P37" s="9"/>
    </row>
    <row r="38" spans="1:16">
      <c r="A38" s="12"/>
      <c r="B38" s="25">
        <v>342.3</v>
      </c>
      <c r="C38" s="20" t="s">
        <v>55</v>
      </c>
      <c r="D38" s="46">
        <v>143136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7"/>
        <v>143136</v>
      </c>
      <c r="O38" s="47">
        <f t="shared" si="8"/>
        <v>17.758808933002481</v>
      </c>
      <c r="P38" s="9"/>
    </row>
    <row r="39" spans="1:16">
      <c r="A39" s="12"/>
      <c r="B39" s="25">
        <v>342.6</v>
      </c>
      <c r="C39" s="20" t="s">
        <v>87</v>
      </c>
      <c r="D39" s="46">
        <v>0</v>
      </c>
      <c r="E39" s="46">
        <v>123300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7"/>
        <v>123300</v>
      </c>
      <c r="O39" s="47">
        <f t="shared" si="8"/>
        <v>15.297766749379653</v>
      </c>
      <c r="P39" s="9"/>
    </row>
    <row r="40" spans="1:16">
      <c r="A40" s="12"/>
      <c r="B40" s="25">
        <v>342.9</v>
      </c>
      <c r="C40" s="20" t="s">
        <v>56</v>
      </c>
      <c r="D40" s="46">
        <v>0</v>
      </c>
      <c r="E40" s="46">
        <v>81309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7"/>
        <v>81309</v>
      </c>
      <c r="O40" s="47">
        <f t="shared" si="8"/>
        <v>10.087965260545905</v>
      </c>
      <c r="P40" s="9"/>
    </row>
    <row r="41" spans="1:16">
      <c r="A41" s="12"/>
      <c r="B41" s="25">
        <v>343.4</v>
      </c>
      <c r="C41" s="20" t="s">
        <v>57</v>
      </c>
      <c r="D41" s="46">
        <v>0</v>
      </c>
      <c r="E41" s="46">
        <v>223581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7"/>
        <v>223581</v>
      </c>
      <c r="O41" s="47">
        <f t="shared" si="8"/>
        <v>27.739578163771711</v>
      </c>
      <c r="P41" s="9"/>
    </row>
    <row r="42" spans="1:16">
      <c r="A42" s="12"/>
      <c r="B42" s="25">
        <v>347.2</v>
      </c>
      <c r="C42" s="20" t="s">
        <v>58</v>
      </c>
      <c r="D42" s="46">
        <v>8538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7"/>
        <v>8538</v>
      </c>
      <c r="O42" s="47">
        <f t="shared" si="8"/>
        <v>1.0593052109181142</v>
      </c>
      <c r="P42" s="9"/>
    </row>
    <row r="43" spans="1:16">
      <c r="A43" s="12"/>
      <c r="B43" s="25">
        <v>347.5</v>
      </c>
      <c r="C43" s="20" t="s">
        <v>59</v>
      </c>
      <c r="D43" s="46">
        <v>6551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7"/>
        <v>6551</v>
      </c>
      <c r="O43" s="47">
        <f t="shared" si="8"/>
        <v>0.81277915632754338</v>
      </c>
      <c r="P43" s="9"/>
    </row>
    <row r="44" spans="1:16">
      <c r="A44" s="12"/>
      <c r="B44" s="25">
        <v>348.13</v>
      </c>
      <c r="C44" s="48" t="s">
        <v>161</v>
      </c>
      <c r="D44" s="46">
        <v>8775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7"/>
        <v>8775</v>
      </c>
      <c r="O44" s="47">
        <f t="shared" si="8"/>
        <v>1.0887096774193548</v>
      </c>
      <c r="P44" s="9"/>
    </row>
    <row r="45" spans="1:16">
      <c r="A45" s="12"/>
      <c r="B45" s="25">
        <v>348.23</v>
      </c>
      <c r="C45" s="48" t="s">
        <v>162</v>
      </c>
      <c r="D45" s="46">
        <v>1262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7"/>
        <v>1262</v>
      </c>
      <c r="O45" s="47">
        <f t="shared" si="8"/>
        <v>0.15657568238213398</v>
      </c>
      <c r="P45" s="9"/>
    </row>
    <row r="46" spans="1:16">
      <c r="A46" s="12"/>
      <c r="B46" s="25">
        <v>348.53</v>
      </c>
      <c r="C46" s="48" t="s">
        <v>163</v>
      </c>
      <c r="D46" s="46">
        <v>11683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7"/>
        <v>11683</v>
      </c>
      <c r="O46" s="47">
        <f t="shared" si="8"/>
        <v>1.4495037220843672</v>
      </c>
      <c r="P46" s="9"/>
    </row>
    <row r="47" spans="1:16" ht="15.75">
      <c r="A47" s="29" t="s">
        <v>45</v>
      </c>
      <c r="B47" s="30"/>
      <c r="C47" s="31"/>
      <c r="D47" s="32">
        <f t="shared" ref="D47:M47" si="9">SUM(D48:D50)</f>
        <v>1670</v>
      </c>
      <c r="E47" s="32">
        <f t="shared" si="9"/>
        <v>170459</v>
      </c>
      <c r="F47" s="32">
        <f t="shared" si="9"/>
        <v>0</v>
      </c>
      <c r="G47" s="32">
        <f t="shared" si="9"/>
        <v>0</v>
      </c>
      <c r="H47" s="32">
        <f t="shared" si="9"/>
        <v>0</v>
      </c>
      <c r="I47" s="32">
        <f t="shared" si="9"/>
        <v>0</v>
      </c>
      <c r="J47" s="32">
        <f t="shared" si="9"/>
        <v>0</v>
      </c>
      <c r="K47" s="32">
        <f t="shared" si="9"/>
        <v>0</v>
      </c>
      <c r="L47" s="32">
        <f t="shared" si="9"/>
        <v>0</v>
      </c>
      <c r="M47" s="32">
        <f t="shared" si="9"/>
        <v>0</v>
      </c>
      <c r="N47" s="32">
        <f t="shared" ref="N47:N62" si="10">SUM(D47:M47)</f>
        <v>172129</v>
      </c>
      <c r="O47" s="45">
        <f t="shared" si="8"/>
        <v>21.355955334987595</v>
      </c>
      <c r="P47" s="10"/>
    </row>
    <row r="48" spans="1:16">
      <c r="A48" s="13"/>
      <c r="B48" s="39">
        <v>351.1</v>
      </c>
      <c r="C48" s="21" t="s">
        <v>164</v>
      </c>
      <c r="D48" s="46">
        <v>0</v>
      </c>
      <c r="E48" s="46">
        <v>158900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0"/>
        <v>158900</v>
      </c>
      <c r="O48" s="47">
        <f t="shared" si="8"/>
        <v>19.714640198511166</v>
      </c>
      <c r="P48" s="9"/>
    </row>
    <row r="49" spans="1:119">
      <c r="A49" s="13"/>
      <c r="B49" s="39">
        <v>351.5</v>
      </c>
      <c r="C49" s="21" t="s">
        <v>165</v>
      </c>
      <c r="D49" s="46">
        <v>0</v>
      </c>
      <c r="E49" s="46">
        <v>11559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0"/>
        <v>11559</v>
      </c>
      <c r="O49" s="47">
        <f t="shared" si="8"/>
        <v>1.4341191066997518</v>
      </c>
      <c r="P49" s="9"/>
    </row>
    <row r="50" spans="1:119">
      <c r="A50" s="13"/>
      <c r="B50" s="39">
        <v>352</v>
      </c>
      <c r="C50" s="21" t="s">
        <v>62</v>
      </c>
      <c r="D50" s="46">
        <v>1670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0"/>
        <v>1670</v>
      </c>
      <c r="O50" s="47">
        <f t="shared" si="8"/>
        <v>0.20719602977667495</v>
      </c>
      <c r="P50" s="9"/>
    </row>
    <row r="51" spans="1:119" ht="15.75">
      <c r="A51" s="29" t="s">
        <v>3</v>
      </c>
      <c r="B51" s="30"/>
      <c r="C51" s="31"/>
      <c r="D51" s="32">
        <f t="shared" ref="D51:M51" si="11">SUM(D52:D56)</f>
        <v>154631</v>
      </c>
      <c r="E51" s="32">
        <f t="shared" si="11"/>
        <v>650604</v>
      </c>
      <c r="F51" s="32">
        <f t="shared" si="11"/>
        <v>39782</v>
      </c>
      <c r="G51" s="32">
        <f t="shared" si="11"/>
        <v>18</v>
      </c>
      <c r="H51" s="32">
        <f t="shared" si="11"/>
        <v>0</v>
      </c>
      <c r="I51" s="32">
        <f t="shared" si="11"/>
        <v>0</v>
      </c>
      <c r="J51" s="32">
        <f t="shared" si="11"/>
        <v>0</v>
      </c>
      <c r="K51" s="32">
        <f t="shared" si="11"/>
        <v>0</v>
      </c>
      <c r="L51" s="32">
        <f t="shared" si="11"/>
        <v>0</v>
      </c>
      <c r="M51" s="32">
        <f t="shared" si="11"/>
        <v>0</v>
      </c>
      <c r="N51" s="32">
        <f t="shared" si="10"/>
        <v>845035</v>
      </c>
      <c r="O51" s="45">
        <f t="shared" si="8"/>
        <v>104.84305210918114</v>
      </c>
      <c r="P51" s="10"/>
    </row>
    <row r="52" spans="1:119">
      <c r="A52" s="12"/>
      <c r="B52" s="25">
        <v>361.1</v>
      </c>
      <c r="C52" s="20" t="s">
        <v>64</v>
      </c>
      <c r="D52" s="46">
        <v>20551</v>
      </c>
      <c r="E52" s="46">
        <v>101358</v>
      </c>
      <c r="F52" s="46">
        <v>39782</v>
      </c>
      <c r="G52" s="46">
        <v>18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0"/>
        <v>161709</v>
      </c>
      <c r="O52" s="47">
        <f t="shared" si="8"/>
        <v>20.063151364764266</v>
      </c>
      <c r="P52" s="9"/>
    </row>
    <row r="53" spans="1:119">
      <c r="A53" s="12"/>
      <c r="B53" s="25">
        <v>362</v>
      </c>
      <c r="C53" s="20" t="s">
        <v>65</v>
      </c>
      <c r="D53" s="46">
        <v>17703</v>
      </c>
      <c r="E53" s="46">
        <v>48304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0"/>
        <v>66007</v>
      </c>
      <c r="O53" s="47">
        <f t="shared" si="8"/>
        <v>8.1894540942928042</v>
      </c>
      <c r="P53" s="9"/>
    </row>
    <row r="54" spans="1:119">
      <c r="A54" s="12"/>
      <c r="B54" s="25">
        <v>363.12</v>
      </c>
      <c r="C54" s="20" t="s">
        <v>104</v>
      </c>
      <c r="D54" s="46">
        <v>0</v>
      </c>
      <c r="E54" s="46">
        <v>488242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0"/>
        <v>488242</v>
      </c>
      <c r="O54" s="47">
        <f t="shared" si="8"/>
        <v>60.575930521091813</v>
      </c>
      <c r="P54" s="9"/>
    </row>
    <row r="55" spans="1:119">
      <c r="A55" s="12"/>
      <c r="B55" s="25">
        <v>363.22</v>
      </c>
      <c r="C55" s="20" t="s">
        <v>105</v>
      </c>
      <c r="D55" s="46">
        <v>12300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0"/>
        <v>12300</v>
      </c>
      <c r="O55" s="47">
        <f t="shared" si="8"/>
        <v>1.5260545905707197</v>
      </c>
      <c r="P55" s="9"/>
    </row>
    <row r="56" spans="1:119">
      <c r="A56" s="12"/>
      <c r="B56" s="25">
        <v>369.9</v>
      </c>
      <c r="C56" s="20" t="s">
        <v>66</v>
      </c>
      <c r="D56" s="46">
        <v>104077</v>
      </c>
      <c r="E56" s="46">
        <v>12700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0"/>
        <v>116777</v>
      </c>
      <c r="O56" s="47">
        <f t="shared" si="8"/>
        <v>14.488461538461538</v>
      </c>
      <c r="P56" s="9"/>
    </row>
    <row r="57" spans="1:119" ht="15.75">
      <c r="A57" s="29" t="s">
        <v>46</v>
      </c>
      <c r="B57" s="30"/>
      <c r="C57" s="31"/>
      <c r="D57" s="32">
        <f t="shared" ref="D57:M57" si="12">SUM(D58:D61)</f>
        <v>337645</v>
      </c>
      <c r="E57" s="32">
        <f t="shared" si="12"/>
        <v>2288579</v>
      </c>
      <c r="F57" s="32">
        <f t="shared" si="12"/>
        <v>200000</v>
      </c>
      <c r="G57" s="32">
        <f t="shared" si="12"/>
        <v>0</v>
      </c>
      <c r="H57" s="32">
        <f t="shared" si="12"/>
        <v>0</v>
      </c>
      <c r="I57" s="32">
        <f t="shared" si="12"/>
        <v>0</v>
      </c>
      <c r="J57" s="32">
        <f t="shared" si="12"/>
        <v>0</v>
      </c>
      <c r="K57" s="32">
        <f t="shared" si="12"/>
        <v>0</v>
      </c>
      <c r="L57" s="32">
        <f t="shared" si="12"/>
        <v>0</v>
      </c>
      <c r="M57" s="32">
        <f t="shared" si="12"/>
        <v>0</v>
      </c>
      <c r="N57" s="32">
        <f t="shared" si="10"/>
        <v>2826224</v>
      </c>
      <c r="O57" s="45">
        <f t="shared" si="8"/>
        <v>350.6481389578164</v>
      </c>
      <c r="P57" s="9"/>
    </row>
    <row r="58" spans="1:119">
      <c r="A58" s="12"/>
      <c r="B58" s="25">
        <v>381</v>
      </c>
      <c r="C58" s="20" t="s">
        <v>67</v>
      </c>
      <c r="D58" s="46">
        <v>337645</v>
      </c>
      <c r="E58" s="46">
        <v>2115651</v>
      </c>
      <c r="F58" s="46">
        <v>200000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0"/>
        <v>2653296</v>
      </c>
      <c r="O58" s="47">
        <f t="shared" si="8"/>
        <v>329.19305210918117</v>
      </c>
      <c r="P58" s="9"/>
    </row>
    <row r="59" spans="1:119">
      <c r="A59" s="12"/>
      <c r="B59" s="25">
        <v>383</v>
      </c>
      <c r="C59" s="20" t="s">
        <v>144</v>
      </c>
      <c r="D59" s="46">
        <v>0</v>
      </c>
      <c r="E59" s="46">
        <v>45727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0"/>
        <v>45727</v>
      </c>
      <c r="O59" s="47">
        <f t="shared" si="8"/>
        <v>5.6733250620347393</v>
      </c>
      <c r="P59" s="9"/>
    </row>
    <row r="60" spans="1:119">
      <c r="A60" s="12"/>
      <c r="B60" s="25">
        <v>384</v>
      </c>
      <c r="C60" s="20" t="s">
        <v>106</v>
      </c>
      <c r="D60" s="46">
        <v>0</v>
      </c>
      <c r="E60" s="46">
        <v>27665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0"/>
        <v>27665</v>
      </c>
      <c r="O60" s="47">
        <f t="shared" si="8"/>
        <v>3.4323821339950373</v>
      </c>
      <c r="P60" s="9"/>
    </row>
    <row r="61" spans="1:119" ht="15.75" thickBot="1">
      <c r="A61" s="12"/>
      <c r="B61" s="25">
        <v>387.2</v>
      </c>
      <c r="C61" s="20" t="s">
        <v>167</v>
      </c>
      <c r="D61" s="46">
        <v>0</v>
      </c>
      <c r="E61" s="46">
        <v>99536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0"/>
        <v>99536</v>
      </c>
      <c r="O61" s="47">
        <f t="shared" si="8"/>
        <v>12.349379652605458</v>
      </c>
      <c r="P61" s="9"/>
    </row>
    <row r="62" spans="1:119" ht="16.5" thickBot="1">
      <c r="A62" s="14" t="s">
        <v>60</v>
      </c>
      <c r="B62" s="23"/>
      <c r="C62" s="22"/>
      <c r="D62" s="15">
        <f t="shared" ref="D62:M62" si="13">SUM(D5,D11,D15,D32,D47,D51,D57)</f>
        <v>4016408</v>
      </c>
      <c r="E62" s="15">
        <f t="shared" si="13"/>
        <v>5668481</v>
      </c>
      <c r="F62" s="15">
        <f t="shared" si="13"/>
        <v>760967</v>
      </c>
      <c r="G62" s="15">
        <f t="shared" si="13"/>
        <v>18</v>
      </c>
      <c r="H62" s="15">
        <f t="shared" si="13"/>
        <v>0</v>
      </c>
      <c r="I62" s="15">
        <f t="shared" si="13"/>
        <v>0</v>
      </c>
      <c r="J62" s="15">
        <f t="shared" si="13"/>
        <v>0</v>
      </c>
      <c r="K62" s="15">
        <f t="shared" si="13"/>
        <v>0</v>
      </c>
      <c r="L62" s="15">
        <f t="shared" si="13"/>
        <v>0</v>
      </c>
      <c r="M62" s="15">
        <f t="shared" si="13"/>
        <v>0</v>
      </c>
      <c r="N62" s="15">
        <f t="shared" si="10"/>
        <v>10445874</v>
      </c>
      <c r="O62" s="38">
        <f t="shared" si="8"/>
        <v>1296.0141439205956</v>
      </c>
      <c r="P62" s="6"/>
      <c r="Q62" s="2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/>
      <c r="BL62" s="5"/>
      <c r="BM62" s="5"/>
      <c r="BN62" s="5"/>
      <c r="BO62" s="5"/>
      <c r="BP62" s="5"/>
      <c r="BQ62" s="5"/>
      <c r="BR62" s="5"/>
      <c r="BS62" s="5"/>
      <c r="BT62" s="5"/>
      <c r="BU62" s="5"/>
      <c r="BV62" s="5"/>
      <c r="BW62" s="5"/>
      <c r="BX62" s="5"/>
      <c r="BY62" s="5"/>
      <c r="BZ62" s="5"/>
      <c r="CA62" s="5"/>
      <c r="CB62" s="5"/>
      <c r="CC62" s="5"/>
      <c r="CD62" s="5"/>
      <c r="CE62" s="5"/>
      <c r="CF62" s="5"/>
      <c r="CG62" s="5"/>
      <c r="CH62" s="5"/>
      <c r="CI62" s="5"/>
      <c r="CJ62" s="5"/>
      <c r="CK62" s="5"/>
      <c r="CL62" s="5"/>
      <c r="CM62" s="5"/>
      <c r="CN62" s="5"/>
      <c r="CO62" s="5"/>
      <c r="CP62" s="5"/>
      <c r="CQ62" s="5"/>
      <c r="CR62" s="5"/>
      <c r="CS62" s="5"/>
      <c r="CT62" s="5"/>
      <c r="CU62" s="5"/>
      <c r="CV62" s="5"/>
      <c r="CW62" s="5"/>
      <c r="CX62" s="5"/>
      <c r="CY62" s="5"/>
      <c r="CZ62" s="5"/>
      <c r="DA62" s="5"/>
      <c r="DB62" s="5"/>
      <c r="DC62" s="5"/>
      <c r="DD62" s="5"/>
      <c r="DE62" s="5"/>
      <c r="DF62" s="5"/>
      <c r="DG62" s="5"/>
      <c r="DH62" s="5"/>
      <c r="DI62" s="5"/>
      <c r="DJ62" s="5"/>
      <c r="DK62" s="5"/>
      <c r="DL62" s="5"/>
      <c r="DM62" s="5"/>
      <c r="DN62" s="5"/>
      <c r="DO62" s="5"/>
    </row>
    <row r="63" spans="1:119">
      <c r="A63" s="16"/>
      <c r="B63" s="18"/>
      <c r="C63" s="18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9"/>
    </row>
    <row r="64" spans="1:119">
      <c r="A64" s="40"/>
      <c r="B64" s="41"/>
      <c r="C64" s="41"/>
      <c r="D64" s="42"/>
      <c r="E64" s="42"/>
      <c r="F64" s="42"/>
      <c r="G64" s="42"/>
      <c r="H64" s="42"/>
      <c r="I64" s="42"/>
      <c r="J64" s="42"/>
      <c r="K64" s="42"/>
      <c r="L64" s="119" t="s">
        <v>168</v>
      </c>
      <c r="M64" s="119"/>
      <c r="N64" s="119"/>
      <c r="O64" s="43">
        <v>8060</v>
      </c>
    </row>
    <row r="65" spans="1:15">
      <c r="A65" s="120"/>
      <c r="B65" s="97"/>
      <c r="C65" s="97"/>
      <c r="D65" s="97"/>
      <c r="E65" s="97"/>
      <c r="F65" s="97"/>
      <c r="G65" s="97"/>
      <c r="H65" s="97"/>
      <c r="I65" s="97"/>
      <c r="J65" s="97"/>
      <c r="K65" s="97"/>
      <c r="L65" s="97"/>
      <c r="M65" s="97"/>
      <c r="N65" s="97"/>
      <c r="O65" s="98"/>
    </row>
    <row r="66" spans="1:15" ht="15.75" customHeight="1" thickBot="1">
      <c r="A66" s="121" t="s">
        <v>90</v>
      </c>
      <c r="B66" s="100"/>
      <c r="C66" s="100"/>
      <c r="D66" s="100"/>
      <c r="E66" s="100"/>
      <c r="F66" s="100"/>
      <c r="G66" s="100"/>
      <c r="H66" s="100"/>
      <c r="I66" s="100"/>
      <c r="J66" s="100"/>
      <c r="K66" s="100"/>
      <c r="L66" s="100"/>
      <c r="M66" s="100"/>
      <c r="N66" s="100"/>
      <c r="O66" s="101"/>
    </row>
  </sheetData>
  <mergeCells count="10">
    <mergeCell ref="L64:N64"/>
    <mergeCell ref="A65:O65"/>
    <mergeCell ref="A66:O66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19</vt:i4>
      </vt:variant>
      <vt:variant>
        <vt:lpstr>Named Ranges</vt:lpstr>
      </vt:variant>
      <vt:variant>
        <vt:i4>38</vt:i4>
      </vt:variant>
    </vt:vector>
  </HeadingPairs>
  <TitlesOfParts>
    <vt:vector size="57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'2006'!Print_Area</vt:lpstr>
      <vt:lpstr>'2007'!Print_Area</vt:lpstr>
      <vt:lpstr>'2008'!Print_Area</vt:lpstr>
      <vt:lpstr>'2009'!Print_Area</vt:lpstr>
      <vt:lpstr>'2010'!Print_Area</vt:lpstr>
      <vt:lpstr>'2011'!Print_Area</vt:lpstr>
      <vt:lpstr>'2012'!Print_Area</vt:lpstr>
      <vt:lpstr>'2013'!Print_Area</vt:lpstr>
      <vt:lpstr>'2014'!Print_Area</vt:lpstr>
      <vt:lpstr>'2015'!Print_Area</vt:lpstr>
      <vt:lpstr>'2016'!Print_Area</vt:lpstr>
      <vt:lpstr>'2017'!Print_Area</vt:lpstr>
      <vt:lpstr>'2018'!Print_Area</vt:lpstr>
      <vt:lpstr>'2019'!Print_Area</vt:lpstr>
      <vt:lpstr>'2020'!Print_Area</vt:lpstr>
      <vt:lpstr>'2021'!Print_Area</vt:lpstr>
      <vt:lpstr>'2022'!Print_Area</vt:lpstr>
      <vt:lpstr>'2023'!Print_Area</vt:lpstr>
      <vt:lpstr>'2024'!Print_Area</vt:lpstr>
      <vt:lpstr>'2006'!Print_Titles</vt:lpstr>
      <vt:lpstr>'2007'!Print_Titles</vt:lpstr>
      <vt:lpstr>'2008'!Print_Titles</vt:lpstr>
      <vt:lpstr>'2009'!Print_Titles</vt:lpstr>
      <vt:lpstr>'2010'!Print_Titles</vt:lpstr>
      <vt:lpstr>'2011'!Print_Titles</vt:lpstr>
      <vt:lpstr>'2012'!Print_Titles</vt:lpstr>
      <vt:lpstr>'2013'!Print_Titles</vt:lpstr>
      <vt:lpstr>'2014'!Print_Titles</vt:lpstr>
      <vt:lpstr>'2015'!Print_Titles</vt:lpstr>
      <vt:lpstr>'2016'!Print_Titles</vt:lpstr>
      <vt:lpstr>'2017'!Print_Titles</vt:lpstr>
      <vt:lpstr>'2018'!Print_Titles</vt:lpstr>
      <vt:lpstr>'2019'!Print_Titles</vt:lpstr>
      <vt:lpstr>'2020'!Print_Titles</vt:lpstr>
      <vt:lpstr>'2021'!Print_Titles</vt:lpstr>
      <vt:lpstr>'2022'!Print_Titles</vt:lpstr>
      <vt:lpstr>'2023'!Print_Titles</vt:lpstr>
      <vt:lpstr>'2024'!Print_Titles</vt:lpstr>
    </vt:vector>
  </TitlesOfParts>
  <Company>Florida Legislature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Florida Legislature</dc:creator>
  <cp:lastModifiedBy>O'Cain, Steve</cp:lastModifiedBy>
  <cp:lastPrinted>2025-12-08T18:19:28Z</cp:lastPrinted>
  <dcterms:created xsi:type="dcterms:W3CDTF">2000-08-31T21:26:31Z</dcterms:created>
  <dcterms:modified xsi:type="dcterms:W3CDTF">2025-12-08T18:21:15Z</dcterms:modified>
</cp:coreProperties>
</file>